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5480" windowHeight="1164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<sst xmlns="http://schemas.openxmlformats.org/spreadsheetml/2006/main" count="90" uniqueCount="77">
  <si>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選手名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</si>
  <si>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</si>
  <si>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</si>
  <si>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</si>
  <si>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</si>
  <si>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</si>
  <si>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</si>
  <si>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</si>
  <si>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</si>
  <si>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</si>
  <si>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</si>
  <si>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</si>
  <si>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</si>
  <si>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</si>
  <si>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</si>
  <si>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</si>
  <si>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</si>
  <si>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</si>
  <si>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</si>
  <si>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</si>
  <si>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</si>
  <si>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</si>
  <si>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</si>
  <si>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失策</t>
  </si>
  <si>
    <t>試合数</t>
  </si>
  <si>
    <t>塁打数</t>
  </si>
  <si>
    <t>三振</t>
  </si>
  <si>
    <t>打率</t>
  </si>
  <si>
    <t>長打率</t>
  </si>
  <si>
    <t>出塁率</t>
  </si>
  <si>
    <t>新出塁率</t>
  </si>
  <si>
    <t>登板数</t>
  </si>
  <si>
    <t>防御率</t>
  </si>
  <si>
    <t>打席数</t>
  </si>
  <si>
    <t>失策
出塁</t>
  </si>
  <si>
    <t>背番号</t>
  </si>
  <si>
    <t>+ 打撃成績 +</t>
  </si>
  <si>
    <t>+ 投手成績 +</t>
  </si>
  <si>
    <t>チーム成績</t>
  </si>
  <si>
    <t>XX</t>
  </si>
  <si>
    <t>選手名が網掛けになっている人は規定打席（ = 試合数）未満。 太字はチーム平均以上（規定打席未満の人を除く）。</t>
  </si>
  <si>
    <t>その他計：出場4試合以下の人の合計。全部載せると人数が多すぎるためまとめた。</t>
  </si>
  <si>
    <t>佐々木 幸司</t>
  </si>
  <si>
    <t>吉田 陽介</t>
  </si>
  <si>
    <t>矢野 孝幸</t>
  </si>
  <si>
    <t>武藤</t>
  </si>
  <si>
    <t>清水 淳</t>
  </si>
  <si>
    <t>古澤</t>
  </si>
  <si>
    <t>田川 聖</t>
  </si>
  <si>
    <t>米内 孝之</t>
  </si>
  <si>
    <t>三代澤　哲</t>
  </si>
  <si>
    <t>林 御母衣</t>
  </si>
  <si>
    <t>鈴木 剛一郎</t>
  </si>
  <si>
    <t>前田 正浩</t>
  </si>
  <si>
    <t>秋本</t>
  </si>
  <si>
    <t>佐戸</t>
  </si>
  <si>
    <t>杉浦 裕美</t>
  </si>
  <si>
    <t>xx</t>
  </si>
  <si>
    <t>手塚（助っ人）</t>
  </si>
  <si>
    <t>篠原（秋本）</t>
  </si>
  <si>
    <t>堤（武藤）</t>
  </si>
  <si>
    <t>中澤（スーパー助っ人）</t>
  </si>
  <si>
    <t>石川（東京レイズ）</t>
  </si>
  <si>
    <t>野口（東京レイズ）</t>
  </si>
  <si>
    <t>鈴木 剛一郎Ｊｒ．</t>
  </si>
  <si>
    <t>夏井（東京レイズ）</t>
  </si>
  <si>
    <t>更新日：20090102</t>
  </si>
  <si>
    <t>試合数：64</t>
  </si>
  <si>
    <t>xx</t>
  </si>
  <si>
    <t>助っ人１</t>
  </si>
  <si>
    <t>助っ人２</t>
  </si>
  <si>
    <t>助っ人３</t>
  </si>
  <si>
    <t>山下</t>
  </si>
  <si>
    <t>長澤(BigWave)</t>
  </si>
  <si>
    <t>原田（数理）</t>
  </si>
  <si>
    <t>小林（数理）</t>
  </si>
  <si>
    <t>その他計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</si>
</sst>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0.00_ "/>
  </numFmts>
  <fonts count="9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9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wrapText="1"/>
    </xf>
    <xf numFmtId="176" fontId="6" fillId="2" borderId="10" xfId="0" applyNumberFormat="1" applyFont="1" applyFill="1" applyBorder="1" applyAlignment="1">
      <alignment horizontal="center" wrapText="1"/>
    </xf>
    <xf numFmtId="176" fontId="6" fillId="2" borderId="11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 quotePrefix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78" fontId="4" fillId="3" borderId="10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Continuous"/>
    </xf>
    <xf numFmtId="49" fontId="4" fillId="3" borderId="5" xfId="0" applyNumberFormat="1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78" fontId="4" fillId="0" borderId="1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 wrapText="1"/>
    </xf>
    <xf numFmtId="176" fontId="8" fillId="0" borderId="14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176" fontId="8" fillId="0" borderId="19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wrapText="1"/>
    </xf>
    <xf numFmtId="176" fontId="8" fillId="0" borderId="22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3">
    <pageSetUpPr fitToPage="1"/>
  </sheetPr>
  <dimension ref="A1:AJ44"/>
  <sheetViews>
    <sheetView showGridLines="0" showRowColHeaders="0"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9" sqref="Q19"/>
    </sheetView>
  </sheetViews>
  <sheetFormatPr defaultColWidth="9.140625" defaultRowHeight="12"/>
  <cols>
    <col min="1" max="1" width="4.140625" style="1" customWidth="1"/>
    <col min="2" max="2" width="12.7109375" style="1" customWidth="1"/>
    <col min="3" max="17" width="4.7109375" style="1" customWidth="1"/>
    <col min="18" max="21" width="6.7109375" style="1" customWidth="1"/>
    <col min="22" max="22" width="4.7109375" style="1" hidden="1" customWidth="1"/>
    <col min="23" max="29" width="4.7109375" style="1" customWidth="1"/>
    <col min="30" max="30" width="6.7109375" style="1" customWidth="1"/>
    <col min="31" max="36" width="4.7109375" style="1" customWidth="1"/>
    <col min="37" max="16384" width="9.140625" style="1" customWidth="1"/>
  </cols>
  <sheetData>
    <row r="1" spans="1:8" ht="11.25">
      <c r="A1" s="1" t="s">
        <v>66</v>
      </c>
      <c r="E1" s="1" t="s">
        <v>67</v>
      </c>
      <c r="H1" s="1" t="s">
        <v>40</v>
      </c>
    </row>
    <row r="2" spans="1:35" ht="11.25">
      <c r="A2" s="6"/>
      <c r="B2" s="7"/>
      <c r="C2" s="35" t="s">
        <v>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17" t="s">
        <v>11</v>
      </c>
      <c r="W2" s="36" t="s">
        <v>37</v>
      </c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ht="22.5">
      <c r="A3" s="9" t="s">
        <v>35</v>
      </c>
      <c r="B3" s="10" t="s">
        <v>0</v>
      </c>
      <c r="C3" s="11" t="s">
        <v>24</v>
      </c>
      <c r="D3" s="11" t="s">
        <v>33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25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34</v>
      </c>
      <c r="Q3" s="11" t="s">
        <v>26</v>
      </c>
      <c r="R3" s="11" t="s">
        <v>27</v>
      </c>
      <c r="S3" s="11" t="s">
        <v>28</v>
      </c>
      <c r="T3" s="11" t="s">
        <v>29</v>
      </c>
      <c r="U3" s="12" t="s">
        <v>30</v>
      </c>
      <c r="V3" s="20" t="s">
        <v>23</v>
      </c>
      <c r="W3" s="21" t="s">
        <v>31</v>
      </c>
      <c r="X3" s="21" t="s">
        <v>12</v>
      </c>
      <c r="Y3" s="21" t="s">
        <v>13</v>
      </c>
      <c r="Z3" s="21" t="s">
        <v>14</v>
      </c>
      <c r="AA3" s="21" t="s">
        <v>15</v>
      </c>
      <c r="AB3" s="21" t="s">
        <v>16</v>
      </c>
      <c r="AC3" s="21" t="s">
        <v>17</v>
      </c>
      <c r="AD3" s="21" t="s">
        <v>32</v>
      </c>
      <c r="AE3" s="21" t="s">
        <v>21</v>
      </c>
      <c r="AF3" s="21" t="s">
        <v>22</v>
      </c>
      <c r="AG3" s="21" t="s">
        <v>20</v>
      </c>
      <c r="AH3" s="21" t="s">
        <v>18</v>
      </c>
      <c r="AI3" s="22" t="s">
        <v>19</v>
      </c>
    </row>
    <row r="4" spans="1:35" ht="11.25">
      <c r="A4" s="48">
        <v>1</v>
      </c>
      <c r="B4" s="49" t="s">
        <v>42</v>
      </c>
      <c r="C4" s="38">
        <v>47</v>
      </c>
      <c r="D4" s="38">
        <v>162</v>
      </c>
      <c r="E4" s="38">
        <v>144</v>
      </c>
      <c r="F4" s="38">
        <v>38</v>
      </c>
      <c r="G4" s="38">
        <v>8</v>
      </c>
      <c r="H4" s="38">
        <v>2</v>
      </c>
      <c r="I4" s="38">
        <v>2</v>
      </c>
      <c r="J4" s="2">
        <f aca="true" t="shared" si="0" ref="J4:J41">F4+G4+H4*2+I4*3</f>
        <v>56</v>
      </c>
      <c r="K4" s="50">
        <v>25</v>
      </c>
      <c r="L4" s="38">
        <v>33</v>
      </c>
      <c r="M4" s="38">
        <v>30</v>
      </c>
      <c r="N4" s="38">
        <v>2</v>
      </c>
      <c r="O4" s="38">
        <v>16</v>
      </c>
      <c r="P4" s="50">
        <v>16</v>
      </c>
      <c r="Q4" s="38">
        <v>7</v>
      </c>
      <c r="R4" s="53">
        <f>IF(E4&gt;0,F4/E4,"-")</f>
        <v>0.2638888888888889</v>
      </c>
      <c r="S4" s="53">
        <f>IF(E4&gt;0,J4/E4,"-")</f>
        <v>0.3888888888888889</v>
      </c>
      <c r="T4" s="58">
        <f>IF(D4&gt;0,(F4+O4)/D4,"-")</f>
        <v>0.3333333333333333</v>
      </c>
      <c r="U4" s="55">
        <f>IF(D4&gt;0,(F4+O4+P4)/D4,"-")</f>
        <v>0.43209876543209874</v>
      </c>
      <c r="V4" s="39">
        <v>0</v>
      </c>
      <c r="W4" s="57">
        <v>14</v>
      </c>
      <c r="X4" s="57">
        <v>54</v>
      </c>
      <c r="Y4" s="38">
        <v>15</v>
      </c>
      <c r="Z4" s="38">
        <v>8</v>
      </c>
      <c r="AA4" s="38">
        <v>34</v>
      </c>
      <c r="AB4" s="38">
        <v>6</v>
      </c>
      <c r="AC4" s="38">
        <v>1</v>
      </c>
      <c r="AD4" s="40">
        <f>IF(X4&gt;0,Z4*7/X4,"-")</f>
        <v>1.037037037037037</v>
      </c>
      <c r="AE4" s="38">
        <v>1</v>
      </c>
      <c r="AF4" s="50">
        <v>0</v>
      </c>
      <c r="AG4" s="50">
        <v>2</v>
      </c>
      <c r="AH4" s="38">
        <v>44</v>
      </c>
      <c r="AI4" s="46">
        <v>16</v>
      </c>
    </row>
    <row r="5" spans="1:35" ht="11.25">
      <c r="A5" s="44">
        <v>2</v>
      </c>
      <c r="B5" s="5" t="s">
        <v>43</v>
      </c>
      <c r="C5" s="2">
        <v>46</v>
      </c>
      <c r="D5" s="2">
        <v>118</v>
      </c>
      <c r="E5" s="2">
        <v>99</v>
      </c>
      <c r="F5" s="2">
        <v>21</v>
      </c>
      <c r="G5" s="2">
        <v>1</v>
      </c>
      <c r="H5" s="2">
        <v>3</v>
      </c>
      <c r="I5" s="2">
        <v>1</v>
      </c>
      <c r="J5" s="2">
        <f t="shared" si="0"/>
        <v>31</v>
      </c>
      <c r="K5" s="2">
        <v>15</v>
      </c>
      <c r="L5" s="2">
        <v>24</v>
      </c>
      <c r="M5" s="2">
        <v>14</v>
      </c>
      <c r="N5" s="2">
        <v>2</v>
      </c>
      <c r="O5" s="2">
        <v>17</v>
      </c>
      <c r="P5" s="2">
        <v>15</v>
      </c>
      <c r="Q5" s="2">
        <v>10</v>
      </c>
      <c r="R5" s="27">
        <f>IF(E5&gt;0,F5/E5,"-")</f>
        <v>0.21212121212121213</v>
      </c>
      <c r="S5" s="27">
        <f>IF(E5&gt;0,J5/E5,"-")</f>
        <v>0.31313131313131315</v>
      </c>
      <c r="T5" s="27">
        <f>IF(D5&gt;0,(F5+O5)/D5,"-")</f>
        <v>0.3220338983050847</v>
      </c>
      <c r="U5" s="43">
        <f>IF(D5&gt;0,(F5+O5+P5)/D5,"-")</f>
        <v>0.4491525423728814</v>
      </c>
      <c r="V5" s="29">
        <v>0</v>
      </c>
      <c r="W5" s="30">
        <v>13</v>
      </c>
      <c r="X5" s="30">
        <v>39</v>
      </c>
      <c r="Y5" s="2">
        <v>14</v>
      </c>
      <c r="Z5" s="2">
        <v>7</v>
      </c>
      <c r="AA5" s="2">
        <v>22</v>
      </c>
      <c r="AB5" s="2">
        <v>4</v>
      </c>
      <c r="AC5" s="2">
        <v>0</v>
      </c>
      <c r="AD5" s="31">
        <f>IF(X5&gt;0,Z5*7/X5,"-")</f>
        <v>1.2564102564102564</v>
      </c>
      <c r="AE5" s="2">
        <v>0</v>
      </c>
      <c r="AF5" s="41">
        <v>0</v>
      </c>
      <c r="AG5" s="41">
        <v>2</v>
      </c>
      <c r="AH5" s="2">
        <v>16</v>
      </c>
      <c r="AI5" s="32">
        <v>4</v>
      </c>
    </row>
    <row r="6" spans="1:35" ht="11.25">
      <c r="A6" s="51">
        <v>3</v>
      </c>
      <c r="B6" s="52" t="s">
        <v>44</v>
      </c>
      <c r="C6" s="2">
        <v>11</v>
      </c>
      <c r="D6" s="2">
        <v>34</v>
      </c>
      <c r="E6" s="2">
        <v>31</v>
      </c>
      <c r="F6" s="2">
        <v>10</v>
      </c>
      <c r="G6" s="2">
        <v>4</v>
      </c>
      <c r="H6" s="2">
        <v>1</v>
      </c>
      <c r="I6" s="2">
        <v>0</v>
      </c>
      <c r="J6" s="2">
        <f t="shared" si="0"/>
        <v>16</v>
      </c>
      <c r="K6" s="2">
        <v>9</v>
      </c>
      <c r="L6" s="2">
        <v>7</v>
      </c>
      <c r="M6" s="2">
        <v>2</v>
      </c>
      <c r="N6" s="2">
        <v>1</v>
      </c>
      <c r="O6" s="2">
        <v>2</v>
      </c>
      <c r="P6" s="2">
        <v>0</v>
      </c>
      <c r="Q6" s="2">
        <v>3</v>
      </c>
      <c r="R6" s="27">
        <f aca="true" t="shared" si="1" ref="R6:R28">IF(E6&gt;0,F6/E6,"-")</f>
        <v>0.3225806451612903</v>
      </c>
      <c r="S6" s="27">
        <f aca="true" t="shared" si="2" ref="S6:S28">IF(E6&gt;0,J6/E6,"-")</f>
        <v>0.5161290322580645</v>
      </c>
      <c r="T6" s="27">
        <f aca="true" t="shared" si="3" ref="T6:T28">IF(D6&gt;0,(F6+O6)/D6,"-")</f>
        <v>0.35294117647058826</v>
      </c>
      <c r="U6" s="28">
        <f aca="true" t="shared" si="4" ref="U6:U28">IF(D6&gt;0,(F6+O6+P6)/D6,"-")</f>
        <v>0.35294117647058826</v>
      </c>
      <c r="V6" s="29">
        <v>0</v>
      </c>
      <c r="W6" s="30"/>
      <c r="X6" s="30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31" t="str">
        <f>IF(X6&gt;0,Z6*7/X6,"-")</f>
        <v>-</v>
      </c>
      <c r="AE6" s="2">
        <v>0</v>
      </c>
      <c r="AF6" s="41">
        <v>0</v>
      </c>
      <c r="AG6" s="2">
        <v>0</v>
      </c>
      <c r="AH6" s="2">
        <v>0</v>
      </c>
      <c r="AI6" s="32">
        <v>0</v>
      </c>
    </row>
    <row r="7" spans="1:35" ht="11.25">
      <c r="A7" s="44">
        <v>4</v>
      </c>
      <c r="B7" s="5" t="s">
        <v>45</v>
      </c>
      <c r="C7" s="2">
        <v>49</v>
      </c>
      <c r="D7" s="2">
        <v>149</v>
      </c>
      <c r="E7" s="2">
        <v>137</v>
      </c>
      <c r="F7" s="2">
        <v>33</v>
      </c>
      <c r="G7" s="2">
        <v>2</v>
      </c>
      <c r="H7" s="41">
        <v>5</v>
      </c>
      <c r="I7" s="2">
        <v>1</v>
      </c>
      <c r="J7" s="2">
        <f t="shared" si="0"/>
        <v>48</v>
      </c>
      <c r="K7" s="2">
        <v>15</v>
      </c>
      <c r="L7" s="2">
        <v>22</v>
      </c>
      <c r="M7" s="2">
        <v>21</v>
      </c>
      <c r="N7" s="2">
        <v>1</v>
      </c>
      <c r="O7" s="2">
        <v>11</v>
      </c>
      <c r="P7" s="2">
        <v>8</v>
      </c>
      <c r="Q7" s="41">
        <v>23</v>
      </c>
      <c r="R7" s="27">
        <f t="shared" si="1"/>
        <v>0.24087591240875914</v>
      </c>
      <c r="S7" s="27">
        <f t="shared" si="2"/>
        <v>0.35036496350364965</v>
      </c>
      <c r="T7" s="27">
        <f t="shared" si="3"/>
        <v>0.2953020134228188</v>
      </c>
      <c r="U7" s="28">
        <f t="shared" si="4"/>
        <v>0.348993288590604</v>
      </c>
      <c r="V7" s="29">
        <v>1</v>
      </c>
      <c r="W7" s="30">
        <v>10</v>
      </c>
      <c r="X7" s="30">
        <v>42</v>
      </c>
      <c r="Y7" s="2">
        <v>29</v>
      </c>
      <c r="Z7" s="2">
        <v>13</v>
      </c>
      <c r="AA7" s="2">
        <v>33</v>
      </c>
      <c r="AB7" s="2">
        <v>2</v>
      </c>
      <c r="AC7" s="2">
        <v>1</v>
      </c>
      <c r="AD7" s="31">
        <f>IF(X7&gt;0,Z7*7/X7,"-")</f>
        <v>2.1666666666666665</v>
      </c>
      <c r="AE7" s="2">
        <v>1</v>
      </c>
      <c r="AF7" s="41">
        <v>0</v>
      </c>
      <c r="AG7" s="2">
        <v>0</v>
      </c>
      <c r="AH7" s="2">
        <v>24</v>
      </c>
      <c r="AI7" s="32">
        <v>16</v>
      </c>
    </row>
    <row r="8" spans="1:35" ht="11.25">
      <c r="A8" s="51">
        <v>5</v>
      </c>
      <c r="B8" s="52" t="s">
        <v>46</v>
      </c>
      <c r="C8" s="2">
        <v>1</v>
      </c>
      <c r="D8" s="2">
        <v>4</v>
      </c>
      <c r="E8" s="2">
        <v>4</v>
      </c>
      <c r="F8" s="2">
        <v>2</v>
      </c>
      <c r="G8" s="2">
        <v>1</v>
      </c>
      <c r="H8" s="2">
        <v>0</v>
      </c>
      <c r="I8" s="2">
        <v>0</v>
      </c>
      <c r="J8" s="2">
        <f t="shared" si="0"/>
        <v>3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7">
        <f t="shared" si="1"/>
        <v>0.5</v>
      </c>
      <c r="S8" s="27">
        <f t="shared" si="2"/>
        <v>0.75</v>
      </c>
      <c r="T8" s="27">
        <f t="shared" si="3"/>
        <v>0.5</v>
      </c>
      <c r="U8" s="28">
        <f t="shared" si="4"/>
        <v>0.5</v>
      </c>
      <c r="V8" s="29">
        <v>0</v>
      </c>
      <c r="W8" s="30"/>
      <c r="X8" s="30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31" t="str">
        <f aca="true" t="shared" si="5" ref="AD8:AD35">IF(X8&gt;0,Z8*7/X8,"-")</f>
        <v>-</v>
      </c>
      <c r="AE8" s="2">
        <v>0</v>
      </c>
      <c r="AF8" s="41">
        <v>0</v>
      </c>
      <c r="AG8" s="2">
        <v>0</v>
      </c>
      <c r="AH8" s="2">
        <v>0</v>
      </c>
      <c r="AI8" s="32">
        <v>0</v>
      </c>
    </row>
    <row r="9" spans="1:35" ht="11.25">
      <c r="A9" s="44">
        <v>6</v>
      </c>
      <c r="B9" s="5" t="s">
        <v>47</v>
      </c>
      <c r="C9" s="2">
        <v>41</v>
      </c>
      <c r="D9" s="2">
        <v>126</v>
      </c>
      <c r="E9" s="2">
        <v>112</v>
      </c>
      <c r="F9" s="2">
        <v>31</v>
      </c>
      <c r="G9" s="2">
        <v>6</v>
      </c>
      <c r="H9" s="2">
        <v>3</v>
      </c>
      <c r="I9" s="41">
        <v>4</v>
      </c>
      <c r="J9" s="2">
        <f t="shared" si="0"/>
        <v>55</v>
      </c>
      <c r="K9" s="2">
        <v>19</v>
      </c>
      <c r="L9" s="2">
        <v>22</v>
      </c>
      <c r="M9" s="2">
        <v>18</v>
      </c>
      <c r="N9" s="41">
        <v>5</v>
      </c>
      <c r="O9" s="2">
        <v>9</v>
      </c>
      <c r="P9" s="2">
        <v>14</v>
      </c>
      <c r="Q9" s="2">
        <v>8</v>
      </c>
      <c r="R9" s="42">
        <f t="shared" si="1"/>
        <v>0.2767857142857143</v>
      </c>
      <c r="S9" s="45">
        <f t="shared" si="2"/>
        <v>0.49107142857142855</v>
      </c>
      <c r="T9" s="27">
        <f t="shared" si="3"/>
        <v>0.31746031746031744</v>
      </c>
      <c r="U9" s="43">
        <f t="shared" si="4"/>
        <v>0.42857142857142855</v>
      </c>
      <c r="V9" s="29">
        <v>0</v>
      </c>
      <c r="W9" s="30">
        <v>13</v>
      </c>
      <c r="X9" s="30">
        <v>42</v>
      </c>
      <c r="Y9" s="2">
        <v>17</v>
      </c>
      <c r="Z9" s="2">
        <v>8</v>
      </c>
      <c r="AA9" s="2">
        <v>14</v>
      </c>
      <c r="AB9" s="2">
        <v>3</v>
      </c>
      <c r="AC9" s="2">
        <v>2</v>
      </c>
      <c r="AD9" s="31">
        <f t="shared" si="5"/>
        <v>1.3333333333333333</v>
      </c>
      <c r="AE9" s="2">
        <v>0</v>
      </c>
      <c r="AF9" s="41">
        <v>0</v>
      </c>
      <c r="AG9" s="2">
        <v>0</v>
      </c>
      <c r="AH9" s="2">
        <v>24</v>
      </c>
      <c r="AI9" s="47">
        <v>24</v>
      </c>
    </row>
    <row r="10" spans="1:35" ht="11.25">
      <c r="A10" s="44">
        <v>7</v>
      </c>
      <c r="B10" s="5" t="s">
        <v>48</v>
      </c>
      <c r="C10" s="2">
        <v>30</v>
      </c>
      <c r="D10" s="2">
        <v>92</v>
      </c>
      <c r="E10" s="2">
        <v>82</v>
      </c>
      <c r="F10" s="2">
        <v>25</v>
      </c>
      <c r="G10" s="2">
        <v>4</v>
      </c>
      <c r="H10" s="2">
        <v>0</v>
      </c>
      <c r="I10" s="2">
        <v>0</v>
      </c>
      <c r="J10" s="2">
        <f t="shared" si="0"/>
        <v>29</v>
      </c>
      <c r="K10" s="2">
        <v>7</v>
      </c>
      <c r="L10" s="2">
        <v>15</v>
      </c>
      <c r="M10" s="2">
        <v>15</v>
      </c>
      <c r="N10" s="2">
        <v>1</v>
      </c>
      <c r="O10" s="2">
        <v>9</v>
      </c>
      <c r="P10" s="2">
        <v>6</v>
      </c>
      <c r="Q10" s="2">
        <v>6</v>
      </c>
      <c r="R10" s="42">
        <f t="shared" si="1"/>
        <v>0.3048780487804878</v>
      </c>
      <c r="S10" s="27">
        <f t="shared" si="2"/>
        <v>0.35365853658536583</v>
      </c>
      <c r="T10" s="42">
        <f t="shared" si="3"/>
        <v>0.3695652173913043</v>
      </c>
      <c r="U10" s="43">
        <f t="shared" si="4"/>
        <v>0.43478260869565216</v>
      </c>
      <c r="V10" s="29">
        <v>0</v>
      </c>
      <c r="W10" s="30">
        <v>6</v>
      </c>
      <c r="X10" s="30">
        <v>18.5</v>
      </c>
      <c r="Y10" s="2">
        <v>9</v>
      </c>
      <c r="Z10" s="2">
        <v>3</v>
      </c>
      <c r="AA10" s="2">
        <v>10</v>
      </c>
      <c r="AB10" s="2">
        <v>1</v>
      </c>
      <c r="AC10" s="2">
        <v>0</v>
      </c>
      <c r="AD10" s="31">
        <f t="shared" si="5"/>
        <v>1.135135135135135</v>
      </c>
      <c r="AE10" s="2">
        <v>0</v>
      </c>
      <c r="AF10" s="41">
        <v>0</v>
      </c>
      <c r="AG10" s="2">
        <v>1</v>
      </c>
      <c r="AH10" s="2">
        <v>6</v>
      </c>
      <c r="AI10" s="32">
        <v>4</v>
      </c>
    </row>
    <row r="11" spans="1:35" s="3" customFormat="1" ht="11.25">
      <c r="A11" s="44">
        <v>10</v>
      </c>
      <c r="B11" s="5" t="s">
        <v>49</v>
      </c>
      <c r="C11" s="2">
        <v>38</v>
      </c>
      <c r="D11" s="2">
        <v>122</v>
      </c>
      <c r="E11" s="2">
        <v>99</v>
      </c>
      <c r="F11" s="2">
        <v>26</v>
      </c>
      <c r="G11" s="2">
        <v>5</v>
      </c>
      <c r="H11" s="2">
        <v>1</v>
      </c>
      <c r="I11" s="2">
        <v>0</v>
      </c>
      <c r="J11" s="2">
        <f t="shared" si="0"/>
        <v>33</v>
      </c>
      <c r="K11" s="2">
        <v>10</v>
      </c>
      <c r="L11" s="2">
        <v>15</v>
      </c>
      <c r="M11" s="2">
        <v>12</v>
      </c>
      <c r="N11" s="2">
        <v>3</v>
      </c>
      <c r="O11" s="2">
        <v>20</v>
      </c>
      <c r="P11" s="2">
        <v>11</v>
      </c>
      <c r="Q11" s="2">
        <v>7</v>
      </c>
      <c r="R11" s="42">
        <f t="shared" si="1"/>
        <v>0.26262626262626265</v>
      </c>
      <c r="S11" s="27">
        <f t="shared" si="2"/>
        <v>0.3333333333333333</v>
      </c>
      <c r="T11" s="42">
        <f t="shared" si="3"/>
        <v>0.3770491803278688</v>
      </c>
      <c r="U11" s="43">
        <f t="shared" si="4"/>
        <v>0.4672131147540984</v>
      </c>
      <c r="V11" s="29">
        <v>0</v>
      </c>
      <c r="W11" s="30">
        <v>4</v>
      </c>
      <c r="X11" s="30">
        <v>6</v>
      </c>
      <c r="Y11" s="2">
        <v>2</v>
      </c>
      <c r="Z11" s="2">
        <v>2</v>
      </c>
      <c r="AA11" s="2">
        <v>5</v>
      </c>
      <c r="AB11" s="2">
        <v>0</v>
      </c>
      <c r="AC11" s="2">
        <v>0</v>
      </c>
      <c r="AD11" s="31">
        <f t="shared" si="5"/>
        <v>2.3333333333333335</v>
      </c>
      <c r="AE11" s="2">
        <v>0</v>
      </c>
      <c r="AF11" s="41">
        <v>0</v>
      </c>
      <c r="AG11" s="2">
        <v>0</v>
      </c>
      <c r="AH11" s="2">
        <v>3</v>
      </c>
      <c r="AI11" s="32">
        <v>3</v>
      </c>
    </row>
    <row r="12" spans="1:35" ht="11.25">
      <c r="A12" s="44">
        <v>12</v>
      </c>
      <c r="B12" s="5" t="s">
        <v>50</v>
      </c>
      <c r="C12" s="2">
        <v>31</v>
      </c>
      <c r="D12" s="2">
        <v>83</v>
      </c>
      <c r="E12" s="2">
        <v>67</v>
      </c>
      <c r="F12" s="2">
        <v>8</v>
      </c>
      <c r="G12" s="2">
        <v>3</v>
      </c>
      <c r="H12" s="2">
        <v>1</v>
      </c>
      <c r="I12" s="2">
        <v>0</v>
      </c>
      <c r="J12" s="2">
        <f t="shared" si="0"/>
        <v>13</v>
      </c>
      <c r="K12" s="2">
        <v>1</v>
      </c>
      <c r="L12" s="2">
        <v>13</v>
      </c>
      <c r="M12" s="2">
        <v>14</v>
      </c>
      <c r="N12" s="2">
        <v>0</v>
      </c>
      <c r="O12" s="2">
        <v>16</v>
      </c>
      <c r="P12" s="2">
        <v>7</v>
      </c>
      <c r="Q12" s="2">
        <v>14</v>
      </c>
      <c r="R12" s="27">
        <f t="shared" si="1"/>
        <v>0.11940298507462686</v>
      </c>
      <c r="S12" s="27">
        <f t="shared" si="2"/>
        <v>0.19402985074626866</v>
      </c>
      <c r="T12" s="27">
        <f t="shared" si="3"/>
        <v>0.2891566265060241</v>
      </c>
      <c r="U12" s="28">
        <f t="shared" si="4"/>
        <v>0.37349397590361444</v>
      </c>
      <c r="V12" s="29">
        <v>0</v>
      </c>
      <c r="W12" s="30">
        <v>2</v>
      </c>
      <c r="X12" s="30">
        <v>2.8</v>
      </c>
      <c r="Y12" s="2">
        <v>12</v>
      </c>
      <c r="Z12" s="2">
        <v>14</v>
      </c>
      <c r="AA12" s="2">
        <v>10</v>
      </c>
      <c r="AB12" s="2">
        <v>0</v>
      </c>
      <c r="AC12" s="2">
        <v>2</v>
      </c>
      <c r="AD12" s="31">
        <f t="shared" si="5"/>
        <v>35</v>
      </c>
      <c r="AE12" s="2">
        <v>0</v>
      </c>
      <c r="AF12" s="41">
        <v>0</v>
      </c>
      <c r="AG12" s="2">
        <v>0</v>
      </c>
      <c r="AH12" s="2">
        <v>2</v>
      </c>
      <c r="AI12" s="32">
        <v>6</v>
      </c>
    </row>
    <row r="13" spans="1:35" ht="11.25">
      <c r="A13" s="51">
        <v>15</v>
      </c>
      <c r="B13" s="52" t="s">
        <v>51</v>
      </c>
      <c r="C13" s="2">
        <v>2</v>
      </c>
      <c r="D13" s="2">
        <v>6</v>
      </c>
      <c r="E13" s="2">
        <v>5</v>
      </c>
      <c r="F13" s="2">
        <v>1</v>
      </c>
      <c r="G13" s="2">
        <v>0</v>
      </c>
      <c r="H13" s="2">
        <v>0</v>
      </c>
      <c r="I13" s="2">
        <v>0</v>
      </c>
      <c r="J13" s="2">
        <f t="shared" si="0"/>
        <v>1</v>
      </c>
      <c r="K13" s="2">
        <v>0</v>
      </c>
      <c r="L13" s="2">
        <v>1</v>
      </c>
      <c r="M13" s="2">
        <v>0</v>
      </c>
      <c r="N13" s="2">
        <v>0</v>
      </c>
      <c r="O13" s="2">
        <v>1</v>
      </c>
      <c r="P13" s="2">
        <v>1</v>
      </c>
      <c r="Q13" s="2">
        <v>2</v>
      </c>
      <c r="R13" s="27">
        <f t="shared" si="1"/>
        <v>0.2</v>
      </c>
      <c r="S13" s="27">
        <f t="shared" si="2"/>
        <v>0.2</v>
      </c>
      <c r="T13" s="27">
        <f t="shared" si="3"/>
        <v>0.3333333333333333</v>
      </c>
      <c r="U13" s="28">
        <f t="shared" si="4"/>
        <v>0.5</v>
      </c>
      <c r="V13" s="29">
        <v>0</v>
      </c>
      <c r="W13" s="30"/>
      <c r="X13" s="30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1" t="str">
        <f t="shared" si="5"/>
        <v>-</v>
      </c>
      <c r="AE13" s="2">
        <v>0</v>
      </c>
      <c r="AF13" s="41">
        <v>0</v>
      </c>
      <c r="AG13" s="2">
        <v>0</v>
      </c>
      <c r="AH13" s="2">
        <v>0</v>
      </c>
      <c r="AI13" s="32">
        <v>0</v>
      </c>
    </row>
    <row r="14" spans="1:35" ht="11.25">
      <c r="A14" s="44">
        <v>17</v>
      </c>
      <c r="B14" s="5" t="s">
        <v>52</v>
      </c>
      <c r="C14" s="2">
        <v>43</v>
      </c>
      <c r="D14" s="2">
        <v>111</v>
      </c>
      <c r="E14" s="2">
        <v>95</v>
      </c>
      <c r="F14" s="2">
        <v>24</v>
      </c>
      <c r="G14" s="2">
        <v>5</v>
      </c>
      <c r="H14" s="2">
        <v>1</v>
      </c>
      <c r="I14" s="2">
        <v>1</v>
      </c>
      <c r="J14" s="2">
        <f t="shared" si="0"/>
        <v>34</v>
      </c>
      <c r="K14" s="2">
        <v>15</v>
      </c>
      <c r="L14" s="2">
        <v>16</v>
      </c>
      <c r="M14" s="2">
        <v>17</v>
      </c>
      <c r="N14" s="2">
        <v>2</v>
      </c>
      <c r="O14" s="2">
        <v>14</v>
      </c>
      <c r="P14" s="2">
        <v>2</v>
      </c>
      <c r="Q14" s="2">
        <v>11</v>
      </c>
      <c r="R14" s="27">
        <f t="shared" si="1"/>
        <v>0.25263157894736843</v>
      </c>
      <c r="S14" s="42">
        <f t="shared" si="2"/>
        <v>0.35789473684210527</v>
      </c>
      <c r="T14" s="27">
        <f t="shared" si="3"/>
        <v>0.34234234234234234</v>
      </c>
      <c r="U14" s="28">
        <f t="shared" si="4"/>
        <v>0.36036036036036034</v>
      </c>
      <c r="V14" s="29">
        <v>0</v>
      </c>
      <c r="W14" s="30">
        <v>1</v>
      </c>
      <c r="X14" s="30">
        <v>7</v>
      </c>
      <c r="Y14" s="2">
        <v>2</v>
      </c>
      <c r="Z14" s="2">
        <v>2</v>
      </c>
      <c r="AA14" s="2">
        <v>4</v>
      </c>
      <c r="AB14" s="2">
        <v>1</v>
      </c>
      <c r="AC14" s="2">
        <v>0</v>
      </c>
      <c r="AD14" s="31">
        <f t="shared" si="5"/>
        <v>2</v>
      </c>
      <c r="AE14" s="2">
        <v>1</v>
      </c>
      <c r="AF14" s="41">
        <v>0</v>
      </c>
      <c r="AG14" s="2">
        <v>0</v>
      </c>
      <c r="AH14" s="2">
        <v>2</v>
      </c>
      <c r="AI14" s="32">
        <v>2</v>
      </c>
    </row>
    <row r="15" spans="1:35" ht="11.25">
      <c r="A15" s="44">
        <v>18</v>
      </c>
      <c r="B15" s="5" t="s">
        <v>53</v>
      </c>
      <c r="C15" s="2">
        <v>59</v>
      </c>
      <c r="D15" s="2">
        <v>173</v>
      </c>
      <c r="E15" s="41">
        <v>150</v>
      </c>
      <c r="F15" s="2">
        <v>35</v>
      </c>
      <c r="G15" s="2">
        <v>3</v>
      </c>
      <c r="H15" s="2">
        <v>0</v>
      </c>
      <c r="I15" s="2">
        <v>0</v>
      </c>
      <c r="J15" s="2">
        <f t="shared" si="0"/>
        <v>38</v>
      </c>
      <c r="K15" s="2">
        <v>18</v>
      </c>
      <c r="L15" s="2">
        <v>19</v>
      </c>
      <c r="M15" s="2">
        <v>7</v>
      </c>
      <c r="N15" s="2">
        <v>1</v>
      </c>
      <c r="O15" s="2">
        <v>22</v>
      </c>
      <c r="P15" s="2">
        <v>7</v>
      </c>
      <c r="Q15" s="2">
        <v>20</v>
      </c>
      <c r="R15" s="27">
        <f t="shared" si="1"/>
        <v>0.23333333333333334</v>
      </c>
      <c r="S15" s="27">
        <f t="shared" si="2"/>
        <v>0.25333333333333335</v>
      </c>
      <c r="T15" s="27">
        <f t="shared" si="3"/>
        <v>0.32947976878612717</v>
      </c>
      <c r="U15" s="28">
        <f t="shared" si="4"/>
        <v>0.3699421965317919</v>
      </c>
      <c r="V15" s="29">
        <v>0</v>
      </c>
      <c r="W15" s="56">
        <v>18</v>
      </c>
      <c r="X15" s="56">
        <v>59.3</v>
      </c>
      <c r="Y15" s="41">
        <v>39</v>
      </c>
      <c r="Z15" s="41">
        <v>26</v>
      </c>
      <c r="AA15" s="41">
        <v>36</v>
      </c>
      <c r="AB15" s="41">
        <v>9</v>
      </c>
      <c r="AC15" s="41">
        <v>3</v>
      </c>
      <c r="AD15" s="31">
        <f t="shared" si="5"/>
        <v>3.0691399662731875</v>
      </c>
      <c r="AE15" s="2">
        <v>1</v>
      </c>
      <c r="AF15" s="41">
        <v>0</v>
      </c>
      <c r="AG15" s="2">
        <v>0</v>
      </c>
      <c r="AH15" s="2">
        <v>25</v>
      </c>
      <c r="AI15" s="32">
        <v>13</v>
      </c>
    </row>
    <row r="16" spans="1:35" ht="11.25">
      <c r="A16" s="44">
        <v>23</v>
      </c>
      <c r="B16" s="5" t="s">
        <v>54</v>
      </c>
      <c r="C16" s="41">
        <v>60</v>
      </c>
      <c r="D16" s="41">
        <v>177</v>
      </c>
      <c r="E16" s="2">
        <v>149</v>
      </c>
      <c r="F16" s="41">
        <v>47</v>
      </c>
      <c r="G16" s="2">
        <v>4</v>
      </c>
      <c r="H16" s="2">
        <v>2</v>
      </c>
      <c r="I16" s="2">
        <v>1</v>
      </c>
      <c r="J16" s="41">
        <f t="shared" si="0"/>
        <v>58</v>
      </c>
      <c r="K16" s="2">
        <v>22</v>
      </c>
      <c r="L16" s="41">
        <v>43</v>
      </c>
      <c r="M16" s="41">
        <v>39</v>
      </c>
      <c r="N16" s="2">
        <v>1</v>
      </c>
      <c r="O16" s="41">
        <v>27</v>
      </c>
      <c r="P16" s="2">
        <v>11</v>
      </c>
      <c r="Q16" s="2">
        <v>7</v>
      </c>
      <c r="R16" s="42">
        <f t="shared" si="1"/>
        <v>0.31543624161073824</v>
      </c>
      <c r="S16" s="42">
        <f t="shared" si="2"/>
        <v>0.38926174496644295</v>
      </c>
      <c r="T16" s="45">
        <f t="shared" si="3"/>
        <v>0.4180790960451977</v>
      </c>
      <c r="U16" s="54">
        <f t="shared" si="4"/>
        <v>0.480225988700565</v>
      </c>
      <c r="V16" s="29">
        <v>2</v>
      </c>
      <c r="W16" s="30">
        <v>10</v>
      </c>
      <c r="X16" s="30">
        <v>21</v>
      </c>
      <c r="Y16" s="2">
        <v>15</v>
      </c>
      <c r="Z16" s="2">
        <v>10</v>
      </c>
      <c r="AA16" s="2">
        <v>8</v>
      </c>
      <c r="AB16" s="2">
        <v>0</v>
      </c>
      <c r="AC16" s="2">
        <v>1</v>
      </c>
      <c r="AD16" s="31">
        <f t="shared" si="5"/>
        <v>3.3333333333333335</v>
      </c>
      <c r="AE16" s="2">
        <v>0</v>
      </c>
      <c r="AF16" s="41">
        <v>0</v>
      </c>
      <c r="AG16" s="2">
        <v>1</v>
      </c>
      <c r="AH16" s="2">
        <v>8</v>
      </c>
      <c r="AI16" s="32">
        <v>21</v>
      </c>
    </row>
    <row r="17" spans="1:35" ht="11.25">
      <c r="A17" s="51">
        <v>51</v>
      </c>
      <c r="B17" s="52" t="s">
        <v>55</v>
      </c>
      <c r="C17" s="2">
        <v>9</v>
      </c>
      <c r="D17" s="2">
        <v>22</v>
      </c>
      <c r="E17" s="2">
        <v>20</v>
      </c>
      <c r="F17" s="2">
        <v>1</v>
      </c>
      <c r="G17" s="2">
        <v>0</v>
      </c>
      <c r="H17" s="2">
        <v>0</v>
      </c>
      <c r="I17" s="2">
        <v>0</v>
      </c>
      <c r="J17" s="2">
        <f t="shared" si="0"/>
        <v>1</v>
      </c>
      <c r="K17" s="2">
        <v>0</v>
      </c>
      <c r="L17" s="2">
        <v>1</v>
      </c>
      <c r="M17" s="2">
        <v>1</v>
      </c>
      <c r="N17" s="2">
        <v>1</v>
      </c>
      <c r="O17" s="2">
        <v>1</v>
      </c>
      <c r="P17" s="2">
        <v>0</v>
      </c>
      <c r="Q17" s="2">
        <v>11</v>
      </c>
      <c r="R17" s="27">
        <f t="shared" si="1"/>
        <v>0.05</v>
      </c>
      <c r="S17" s="27">
        <f t="shared" si="2"/>
        <v>0.05</v>
      </c>
      <c r="T17" s="27">
        <f t="shared" si="3"/>
        <v>0.09090909090909091</v>
      </c>
      <c r="U17" s="28">
        <f t="shared" si="4"/>
        <v>0.09090909090909091</v>
      </c>
      <c r="V17" s="29">
        <v>1</v>
      </c>
      <c r="W17" s="30"/>
      <c r="X17" s="30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31" t="str">
        <f t="shared" si="5"/>
        <v>-</v>
      </c>
      <c r="AE17" s="2">
        <v>0</v>
      </c>
      <c r="AF17" s="41">
        <v>0</v>
      </c>
      <c r="AG17" s="2">
        <v>0</v>
      </c>
      <c r="AH17" s="2">
        <v>0</v>
      </c>
      <c r="AI17" s="32">
        <v>0</v>
      </c>
    </row>
    <row r="18" spans="1:35" ht="11.25">
      <c r="A18" s="51">
        <v>77</v>
      </c>
      <c r="B18" s="52" t="s">
        <v>56</v>
      </c>
      <c r="C18" s="2">
        <v>1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7">
        <f t="shared" si="1"/>
        <v>0</v>
      </c>
      <c r="S18" s="27">
        <f t="shared" si="2"/>
        <v>0</v>
      </c>
      <c r="T18" s="27">
        <f t="shared" si="3"/>
        <v>0</v>
      </c>
      <c r="U18" s="28">
        <f t="shared" si="4"/>
        <v>0</v>
      </c>
      <c r="V18" s="29">
        <v>0</v>
      </c>
      <c r="W18" s="30"/>
      <c r="X18" s="30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31" t="str">
        <f t="shared" si="5"/>
        <v>-</v>
      </c>
      <c r="AE18" s="2">
        <v>0</v>
      </c>
      <c r="AF18" s="41">
        <v>0</v>
      </c>
      <c r="AG18" s="2">
        <v>0</v>
      </c>
      <c r="AH18" s="2">
        <v>0</v>
      </c>
      <c r="AI18" s="32">
        <v>0</v>
      </c>
    </row>
    <row r="19" spans="1:35" ht="22.5">
      <c r="A19" s="44" t="s">
        <v>57</v>
      </c>
      <c r="B19" s="5" t="s">
        <v>65</v>
      </c>
      <c r="C19" s="2">
        <v>32</v>
      </c>
      <c r="D19" s="2">
        <v>103</v>
      </c>
      <c r="E19" s="2">
        <v>86</v>
      </c>
      <c r="F19" s="2">
        <v>25</v>
      </c>
      <c r="G19" s="41">
        <v>9</v>
      </c>
      <c r="H19" s="2">
        <v>0</v>
      </c>
      <c r="I19" s="2">
        <v>1</v>
      </c>
      <c r="J19" s="2">
        <f t="shared" si="0"/>
        <v>37</v>
      </c>
      <c r="K19" s="2">
        <v>18</v>
      </c>
      <c r="L19" s="2">
        <v>23</v>
      </c>
      <c r="M19" s="2">
        <v>13</v>
      </c>
      <c r="N19" s="2">
        <v>0</v>
      </c>
      <c r="O19" s="2">
        <v>17</v>
      </c>
      <c r="P19" s="2">
        <v>6</v>
      </c>
      <c r="Q19" s="2">
        <v>9</v>
      </c>
      <c r="R19" s="42">
        <f t="shared" si="1"/>
        <v>0.29069767441860467</v>
      </c>
      <c r="S19" s="42">
        <f t="shared" si="2"/>
        <v>0.43023255813953487</v>
      </c>
      <c r="T19" s="42">
        <f t="shared" si="3"/>
        <v>0.4077669902912621</v>
      </c>
      <c r="U19" s="43">
        <f t="shared" si="4"/>
        <v>0.46601941747572817</v>
      </c>
      <c r="V19" s="29">
        <v>0</v>
      </c>
      <c r="W19" s="30">
        <v>1</v>
      </c>
      <c r="X19" s="30">
        <v>2</v>
      </c>
      <c r="Y19" s="2">
        <v>1</v>
      </c>
      <c r="Z19" s="2">
        <v>1</v>
      </c>
      <c r="AA19" s="2">
        <v>2</v>
      </c>
      <c r="AB19" s="2">
        <v>0</v>
      </c>
      <c r="AC19" s="2">
        <v>0</v>
      </c>
      <c r="AD19" s="31">
        <f t="shared" si="5"/>
        <v>3.5</v>
      </c>
      <c r="AE19" s="2">
        <v>0</v>
      </c>
      <c r="AF19" s="41">
        <v>0</v>
      </c>
      <c r="AG19" s="2">
        <v>0</v>
      </c>
      <c r="AH19" s="2">
        <v>2</v>
      </c>
      <c r="AI19" s="32">
        <v>2</v>
      </c>
    </row>
    <row r="20" spans="1:35" ht="11.25">
      <c r="A20" s="51" t="s">
        <v>57</v>
      </c>
      <c r="B20" s="52" t="s">
        <v>69</v>
      </c>
      <c r="C20" s="2">
        <v>14</v>
      </c>
      <c r="D20" s="2">
        <v>42</v>
      </c>
      <c r="E20" s="2">
        <v>34</v>
      </c>
      <c r="F20" s="2">
        <v>8</v>
      </c>
      <c r="G20" s="2">
        <v>1</v>
      </c>
      <c r="H20" s="2">
        <v>0</v>
      </c>
      <c r="I20" s="2">
        <v>0</v>
      </c>
      <c r="J20" s="2">
        <f t="shared" si="0"/>
        <v>9</v>
      </c>
      <c r="K20" s="2">
        <v>6</v>
      </c>
      <c r="L20" s="2">
        <v>6</v>
      </c>
      <c r="M20" s="2">
        <v>6</v>
      </c>
      <c r="N20" s="2">
        <v>0</v>
      </c>
      <c r="O20" s="2">
        <v>8</v>
      </c>
      <c r="P20" s="2">
        <v>2</v>
      </c>
      <c r="Q20" s="2">
        <v>4</v>
      </c>
      <c r="R20" s="27">
        <f t="shared" si="1"/>
        <v>0.23529411764705882</v>
      </c>
      <c r="S20" s="27">
        <f t="shared" si="2"/>
        <v>0.2647058823529412</v>
      </c>
      <c r="T20" s="27">
        <f t="shared" si="3"/>
        <v>0.38095238095238093</v>
      </c>
      <c r="U20" s="28">
        <f t="shared" si="4"/>
        <v>0.42857142857142855</v>
      </c>
      <c r="V20" s="29">
        <v>0</v>
      </c>
      <c r="W20" s="30"/>
      <c r="X20" s="30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31" t="str">
        <f t="shared" si="5"/>
        <v>-</v>
      </c>
      <c r="AE20" s="2">
        <v>0</v>
      </c>
      <c r="AF20" s="41">
        <v>0</v>
      </c>
      <c r="AG20" s="2">
        <v>0</v>
      </c>
      <c r="AH20" s="2">
        <v>0</v>
      </c>
      <c r="AI20" s="32">
        <v>0</v>
      </c>
    </row>
    <row r="21" spans="1:35" ht="11.25">
      <c r="A21" s="51" t="s">
        <v>57</v>
      </c>
      <c r="B21" s="52" t="s">
        <v>70</v>
      </c>
      <c r="C21" s="2">
        <v>12</v>
      </c>
      <c r="D21" s="2">
        <v>33</v>
      </c>
      <c r="E21" s="2">
        <v>24</v>
      </c>
      <c r="F21" s="2">
        <v>6</v>
      </c>
      <c r="G21" s="2">
        <v>1</v>
      </c>
      <c r="H21" s="2">
        <v>0</v>
      </c>
      <c r="I21" s="2">
        <v>0</v>
      </c>
      <c r="J21" s="2">
        <f t="shared" si="0"/>
        <v>7</v>
      </c>
      <c r="K21" s="2">
        <v>4</v>
      </c>
      <c r="L21" s="2">
        <v>2</v>
      </c>
      <c r="M21" s="2">
        <v>0</v>
      </c>
      <c r="N21" s="2">
        <v>0</v>
      </c>
      <c r="O21" s="2">
        <v>9</v>
      </c>
      <c r="P21" s="2">
        <v>2</v>
      </c>
      <c r="Q21" s="2">
        <v>1</v>
      </c>
      <c r="R21" s="27">
        <f t="shared" si="1"/>
        <v>0.25</v>
      </c>
      <c r="S21" s="27">
        <f t="shared" si="2"/>
        <v>0.2916666666666667</v>
      </c>
      <c r="T21" s="27">
        <f t="shared" si="3"/>
        <v>0.45454545454545453</v>
      </c>
      <c r="U21" s="28">
        <f t="shared" si="4"/>
        <v>0.5151515151515151</v>
      </c>
      <c r="V21" s="29">
        <v>0</v>
      </c>
      <c r="W21" s="30"/>
      <c r="X21" s="30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31" t="str">
        <f t="shared" si="5"/>
        <v>-</v>
      </c>
      <c r="AE21" s="2">
        <v>0</v>
      </c>
      <c r="AF21" s="41">
        <v>0</v>
      </c>
      <c r="AG21" s="2">
        <v>0</v>
      </c>
      <c r="AH21" s="2">
        <v>0</v>
      </c>
      <c r="AI21" s="32">
        <v>0</v>
      </c>
    </row>
    <row r="22" spans="1:35" ht="11.25">
      <c r="A22" s="51" t="s">
        <v>57</v>
      </c>
      <c r="B22" s="52" t="s">
        <v>71</v>
      </c>
      <c r="C22" s="2">
        <v>7</v>
      </c>
      <c r="D22" s="2">
        <v>13</v>
      </c>
      <c r="E22" s="2">
        <v>10</v>
      </c>
      <c r="F22" s="2">
        <v>3</v>
      </c>
      <c r="G22" s="2">
        <v>0</v>
      </c>
      <c r="H22" s="2">
        <v>0</v>
      </c>
      <c r="I22" s="2">
        <v>0</v>
      </c>
      <c r="J22" s="2">
        <f t="shared" si="0"/>
        <v>3</v>
      </c>
      <c r="K22" s="2">
        <v>1</v>
      </c>
      <c r="L22" s="2">
        <v>1</v>
      </c>
      <c r="M22" s="2">
        <v>1</v>
      </c>
      <c r="N22" s="2">
        <v>0</v>
      </c>
      <c r="O22" s="2">
        <v>3</v>
      </c>
      <c r="P22" s="2">
        <v>1</v>
      </c>
      <c r="Q22" s="2">
        <v>2</v>
      </c>
      <c r="R22" s="27">
        <f t="shared" si="1"/>
        <v>0.3</v>
      </c>
      <c r="S22" s="27">
        <f t="shared" si="2"/>
        <v>0.3</v>
      </c>
      <c r="T22" s="27">
        <f t="shared" si="3"/>
        <v>0.46153846153846156</v>
      </c>
      <c r="U22" s="28">
        <f t="shared" si="4"/>
        <v>0.5384615384615384</v>
      </c>
      <c r="V22" s="29">
        <v>0</v>
      </c>
      <c r="W22" s="30"/>
      <c r="X22" s="30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1" t="str">
        <f t="shared" si="5"/>
        <v>-</v>
      </c>
      <c r="AE22" s="2">
        <v>0</v>
      </c>
      <c r="AF22" s="41">
        <v>0</v>
      </c>
      <c r="AG22" s="2">
        <v>0</v>
      </c>
      <c r="AH22" s="2">
        <v>0</v>
      </c>
      <c r="AI22" s="32">
        <v>0</v>
      </c>
    </row>
    <row r="23" spans="1:35" ht="11.25">
      <c r="A23" s="51" t="s">
        <v>57</v>
      </c>
      <c r="B23" s="52" t="s">
        <v>58</v>
      </c>
      <c r="C23" s="2">
        <v>5</v>
      </c>
      <c r="D23" s="2">
        <v>17</v>
      </c>
      <c r="E23" s="2">
        <v>15</v>
      </c>
      <c r="F23" s="2">
        <v>5</v>
      </c>
      <c r="G23" s="2">
        <v>1</v>
      </c>
      <c r="H23" s="2">
        <v>0</v>
      </c>
      <c r="I23" s="2">
        <v>0</v>
      </c>
      <c r="J23" s="2">
        <f t="shared" si="0"/>
        <v>6</v>
      </c>
      <c r="K23" s="2">
        <v>2</v>
      </c>
      <c r="L23" s="2">
        <v>3</v>
      </c>
      <c r="M23" s="2">
        <v>0</v>
      </c>
      <c r="N23" s="2">
        <v>0</v>
      </c>
      <c r="O23" s="2">
        <v>2</v>
      </c>
      <c r="P23" s="2">
        <v>0</v>
      </c>
      <c r="Q23" s="2">
        <v>2</v>
      </c>
      <c r="R23" s="27">
        <f t="shared" si="1"/>
        <v>0.3333333333333333</v>
      </c>
      <c r="S23" s="27">
        <f t="shared" si="2"/>
        <v>0.4</v>
      </c>
      <c r="T23" s="27">
        <f t="shared" si="3"/>
        <v>0.4117647058823529</v>
      </c>
      <c r="U23" s="28">
        <f t="shared" si="4"/>
        <v>0.4117647058823529</v>
      </c>
      <c r="V23" s="29">
        <v>0</v>
      </c>
      <c r="W23" s="30"/>
      <c r="X23" s="30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31" t="str">
        <f aca="true" t="shared" si="6" ref="AD23:AD28">IF(X23&gt;0,Z23*7/X23,"-")</f>
        <v>-</v>
      </c>
      <c r="AE23" s="2">
        <v>0</v>
      </c>
      <c r="AF23" s="41">
        <v>0</v>
      </c>
      <c r="AG23" s="2">
        <v>0</v>
      </c>
      <c r="AH23" s="2">
        <v>0</v>
      </c>
      <c r="AI23" s="32">
        <v>0</v>
      </c>
    </row>
    <row r="24" spans="1:35" ht="11.25">
      <c r="A24" s="51" t="s">
        <v>57</v>
      </c>
      <c r="B24" s="52" t="s">
        <v>72</v>
      </c>
      <c r="C24" s="2">
        <v>3</v>
      </c>
      <c r="D24" s="2">
        <v>9</v>
      </c>
      <c r="E24" s="2">
        <v>8</v>
      </c>
      <c r="F24" s="2">
        <v>2</v>
      </c>
      <c r="G24" s="2">
        <v>0</v>
      </c>
      <c r="H24" s="2">
        <v>1</v>
      </c>
      <c r="I24" s="2">
        <v>0</v>
      </c>
      <c r="J24" s="2">
        <f t="shared" si="0"/>
        <v>4</v>
      </c>
      <c r="K24" s="2">
        <v>0</v>
      </c>
      <c r="L24" s="2">
        <v>0</v>
      </c>
      <c r="M24" s="2">
        <v>1</v>
      </c>
      <c r="N24" s="2">
        <v>0</v>
      </c>
      <c r="O24" s="2">
        <v>1</v>
      </c>
      <c r="P24" s="2">
        <v>0</v>
      </c>
      <c r="Q24" s="2">
        <v>1</v>
      </c>
      <c r="R24" s="27">
        <f t="shared" si="1"/>
        <v>0.25</v>
      </c>
      <c r="S24" s="27">
        <f t="shared" si="2"/>
        <v>0.5</v>
      </c>
      <c r="T24" s="27">
        <f t="shared" si="3"/>
        <v>0.3333333333333333</v>
      </c>
      <c r="U24" s="28">
        <f t="shared" si="4"/>
        <v>0.3333333333333333</v>
      </c>
      <c r="V24" s="29">
        <v>0</v>
      </c>
      <c r="W24" s="30"/>
      <c r="X24" s="30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31" t="str">
        <f t="shared" si="6"/>
        <v>-</v>
      </c>
      <c r="AE24" s="2">
        <v>0</v>
      </c>
      <c r="AF24" s="41">
        <v>0</v>
      </c>
      <c r="AG24" s="2">
        <v>0</v>
      </c>
      <c r="AH24" s="2">
        <v>0</v>
      </c>
      <c r="AI24" s="32">
        <v>0</v>
      </c>
    </row>
    <row r="25" spans="1:35" ht="11.25">
      <c r="A25" s="51" t="s">
        <v>57</v>
      </c>
      <c r="B25" s="52" t="s">
        <v>64</v>
      </c>
      <c r="C25" s="2">
        <v>8</v>
      </c>
      <c r="D25" s="2">
        <v>17</v>
      </c>
      <c r="E25" s="2">
        <v>15</v>
      </c>
      <c r="F25" s="2">
        <v>0</v>
      </c>
      <c r="G25" s="2">
        <v>0</v>
      </c>
      <c r="H25" s="2">
        <v>0</v>
      </c>
      <c r="I25" s="2">
        <v>0</v>
      </c>
      <c r="J25" s="2">
        <f t="shared" si="0"/>
        <v>0</v>
      </c>
      <c r="K25" s="2">
        <v>1</v>
      </c>
      <c r="L25" s="2">
        <v>4</v>
      </c>
      <c r="M25" s="2">
        <v>1</v>
      </c>
      <c r="N25" s="2">
        <v>0</v>
      </c>
      <c r="O25" s="2">
        <v>2</v>
      </c>
      <c r="P25" s="2">
        <v>3</v>
      </c>
      <c r="Q25" s="2">
        <v>0</v>
      </c>
      <c r="R25" s="27">
        <f t="shared" si="1"/>
        <v>0</v>
      </c>
      <c r="S25" s="27">
        <f t="shared" si="2"/>
        <v>0</v>
      </c>
      <c r="T25" s="27">
        <f t="shared" si="3"/>
        <v>0.11764705882352941</v>
      </c>
      <c r="U25" s="28">
        <f t="shared" si="4"/>
        <v>0.29411764705882354</v>
      </c>
      <c r="V25" s="29">
        <v>0</v>
      </c>
      <c r="W25" s="30">
        <v>1</v>
      </c>
      <c r="X25" s="30">
        <v>1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31">
        <f t="shared" si="6"/>
        <v>0</v>
      </c>
      <c r="AE25" s="2">
        <v>0</v>
      </c>
      <c r="AF25" s="41">
        <v>0</v>
      </c>
      <c r="AG25" s="2">
        <v>0</v>
      </c>
      <c r="AH25" s="2">
        <v>1</v>
      </c>
      <c r="AI25" s="32">
        <v>0</v>
      </c>
    </row>
    <row r="26" spans="1:35" ht="11.25">
      <c r="A26" s="51" t="s">
        <v>57</v>
      </c>
      <c r="B26" s="52" t="s">
        <v>59</v>
      </c>
      <c r="C26" s="2">
        <v>24</v>
      </c>
      <c r="D26" s="2">
        <v>63</v>
      </c>
      <c r="E26" s="2">
        <v>48</v>
      </c>
      <c r="F26" s="2">
        <v>10</v>
      </c>
      <c r="G26" s="2">
        <v>1</v>
      </c>
      <c r="H26" s="2">
        <v>1</v>
      </c>
      <c r="I26" s="2">
        <v>0</v>
      </c>
      <c r="J26" s="2">
        <f t="shared" si="0"/>
        <v>13</v>
      </c>
      <c r="K26" s="2">
        <v>8</v>
      </c>
      <c r="L26" s="2">
        <v>5</v>
      </c>
      <c r="M26" s="2">
        <v>4</v>
      </c>
      <c r="N26" s="2">
        <v>0</v>
      </c>
      <c r="O26" s="2">
        <v>15</v>
      </c>
      <c r="P26" s="2">
        <v>3</v>
      </c>
      <c r="Q26" s="2">
        <v>5</v>
      </c>
      <c r="R26" s="27">
        <f t="shared" si="1"/>
        <v>0.20833333333333334</v>
      </c>
      <c r="S26" s="27">
        <f t="shared" si="2"/>
        <v>0.2708333333333333</v>
      </c>
      <c r="T26" s="27">
        <f t="shared" si="3"/>
        <v>0.3968253968253968</v>
      </c>
      <c r="U26" s="28">
        <f t="shared" si="4"/>
        <v>0.4444444444444444</v>
      </c>
      <c r="V26" s="29">
        <v>0</v>
      </c>
      <c r="W26" s="30">
        <v>4</v>
      </c>
      <c r="X26" s="30">
        <v>13</v>
      </c>
      <c r="Y26" s="2">
        <v>11</v>
      </c>
      <c r="Z26" s="2">
        <v>8</v>
      </c>
      <c r="AA26" s="2">
        <v>6</v>
      </c>
      <c r="AB26" s="2">
        <v>1</v>
      </c>
      <c r="AC26" s="2">
        <v>1</v>
      </c>
      <c r="AD26" s="31">
        <f t="shared" si="6"/>
        <v>4.3076923076923075</v>
      </c>
      <c r="AE26" s="2">
        <v>0</v>
      </c>
      <c r="AF26" s="41">
        <v>0</v>
      </c>
      <c r="AG26" s="2">
        <v>0</v>
      </c>
      <c r="AH26" s="2">
        <v>1</v>
      </c>
      <c r="AI26" s="32">
        <v>4</v>
      </c>
    </row>
    <row r="27" spans="1:35" s="3" customFormat="1" ht="11.25">
      <c r="A27" s="51" t="s">
        <v>57</v>
      </c>
      <c r="B27" s="52" t="s">
        <v>60</v>
      </c>
      <c r="C27" s="2">
        <v>19</v>
      </c>
      <c r="D27" s="2">
        <v>52</v>
      </c>
      <c r="E27" s="2">
        <v>45</v>
      </c>
      <c r="F27" s="2">
        <v>12</v>
      </c>
      <c r="G27" s="2">
        <v>5</v>
      </c>
      <c r="H27" s="2">
        <v>1</v>
      </c>
      <c r="I27" s="2">
        <v>1</v>
      </c>
      <c r="J27" s="2">
        <f t="shared" si="0"/>
        <v>22</v>
      </c>
      <c r="K27" s="2">
        <v>8</v>
      </c>
      <c r="L27" s="2">
        <v>11</v>
      </c>
      <c r="M27" s="2">
        <v>3</v>
      </c>
      <c r="N27" s="2">
        <v>0</v>
      </c>
      <c r="O27" s="2">
        <v>7</v>
      </c>
      <c r="P27" s="2">
        <v>4</v>
      </c>
      <c r="Q27" s="2">
        <v>9</v>
      </c>
      <c r="R27" s="27">
        <f t="shared" si="1"/>
        <v>0.26666666666666666</v>
      </c>
      <c r="S27" s="27">
        <f t="shared" si="2"/>
        <v>0.4888888888888889</v>
      </c>
      <c r="T27" s="27">
        <f t="shared" si="3"/>
        <v>0.36538461538461536</v>
      </c>
      <c r="U27" s="28">
        <f t="shared" si="4"/>
        <v>0.4423076923076923</v>
      </c>
      <c r="V27" s="29">
        <v>0</v>
      </c>
      <c r="W27" s="30">
        <v>5</v>
      </c>
      <c r="X27" s="30">
        <v>10</v>
      </c>
      <c r="Y27" s="2">
        <v>8</v>
      </c>
      <c r="Z27" s="2">
        <v>6</v>
      </c>
      <c r="AA27" s="2">
        <v>7</v>
      </c>
      <c r="AB27" s="2">
        <v>0</v>
      </c>
      <c r="AC27" s="2">
        <v>1</v>
      </c>
      <c r="AD27" s="31">
        <f t="shared" si="6"/>
        <v>4.2</v>
      </c>
      <c r="AE27" s="2">
        <v>0</v>
      </c>
      <c r="AF27" s="41">
        <v>0</v>
      </c>
      <c r="AG27" s="2">
        <v>1</v>
      </c>
      <c r="AH27" s="2">
        <v>5</v>
      </c>
      <c r="AI27" s="32">
        <v>9</v>
      </c>
    </row>
    <row r="28" spans="1:35" ht="22.5">
      <c r="A28" s="44" t="s">
        <v>57</v>
      </c>
      <c r="B28" s="5" t="s">
        <v>62</v>
      </c>
      <c r="C28" s="2">
        <v>44</v>
      </c>
      <c r="D28" s="2">
        <v>146</v>
      </c>
      <c r="E28" s="2">
        <v>130</v>
      </c>
      <c r="F28" s="2">
        <v>44</v>
      </c>
      <c r="G28" s="2">
        <v>6</v>
      </c>
      <c r="H28" s="2">
        <v>0</v>
      </c>
      <c r="I28" s="2">
        <v>0</v>
      </c>
      <c r="J28" s="2">
        <f t="shared" si="0"/>
        <v>50</v>
      </c>
      <c r="K28" s="2">
        <v>19</v>
      </c>
      <c r="L28" s="2">
        <v>33</v>
      </c>
      <c r="M28" s="2">
        <v>30</v>
      </c>
      <c r="N28" s="2">
        <v>4</v>
      </c>
      <c r="O28" s="2">
        <v>12</v>
      </c>
      <c r="P28" s="2">
        <v>8</v>
      </c>
      <c r="Q28" s="2">
        <v>10</v>
      </c>
      <c r="R28" s="45">
        <f t="shared" si="1"/>
        <v>0.3384615384615385</v>
      </c>
      <c r="S28" s="42">
        <f t="shared" si="2"/>
        <v>0.38461538461538464</v>
      </c>
      <c r="T28" s="42">
        <f t="shared" si="3"/>
        <v>0.3835616438356164</v>
      </c>
      <c r="U28" s="43">
        <f t="shared" si="4"/>
        <v>0.4383561643835616</v>
      </c>
      <c r="V28" s="29">
        <v>2</v>
      </c>
      <c r="W28" s="30">
        <v>16</v>
      </c>
      <c r="X28" s="30">
        <v>45.3</v>
      </c>
      <c r="Y28" s="2">
        <v>16</v>
      </c>
      <c r="Z28" s="2">
        <v>5</v>
      </c>
      <c r="AA28" s="2">
        <v>18</v>
      </c>
      <c r="AB28" s="2">
        <v>7</v>
      </c>
      <c r="AC28" s="2">
        <v>1</v>
      </c>
      <c r="AD28" s="31">
        <f t="shared" si="6"/>
        <v>0.772626931567329</v>
      </c>
      <c r="AE28" s="41">
        <v>2</v>
      </c>
      <c r="AF28" s="41">
        <v>0</v>
      </c>
      <c r="AG28" s="2">
        <v>0</v>
      </c>
      <c r="AH28" s="41">
        <v>46</v>
      </c>
      <c r="AI28" s="32">
        <v>7</v>
      </c>
    </row>
    <row r="29" spans="1:35" ht="22.5">
      <c r="A29" s="51" t="s">
        <v>57</v>
      </c>
      <c r="B29" s="52" t="s">
        <v>61</v>
      </c>
      <c r="C29" s="2">
        <v>5</v>
      </c>
      <c r="D29" s="2">
        <v>16</v>
      </c>
      <c r="E29" s="2">
        <v>16</v>
      </c>
      <c r="F29" s="2">
        <v>5</v>
      </c>
      <c r="G29" s="2">
        <v>0</v>
      </c>
      <c r="H29" s="2">
        <v>2</v>
      </c>
      <c r="I29" s="2">
        <v>0</v>
      </c>
      <c r="J29" s="2">
        <f aca="true" t="shared" si="7" ref="J29:J35">F29+G29+H29*2+I29*3</f>
        <v>9</v>
      </c>
      <c r="K29" s="2">
        <v>2</v>
      </c>
      <c r="L29" s="2">
        <v>2</v>
      </c>
      <c r="M29" s="2">
        <v>2</v>
      </c>
      <c r="N29" s="2">
        <v>0</v>
      </c>
      <c r="O29" s="2">
        <v>0</v>
      </c>
      <c r="P29" s="2">
        <v>1</v>
      </c>
      <c r="Q29" s="2">
        <v>1</v>
      </c>
      <c r="R29" s="27">
        <f aca="true" t="shared" si="8" ref="R29:R35">IF(E29&gt;0,F29/E29,"-")</f>
        <v>0.3125</v>
      </c>
      <c r="S29" s="27">
        <f aca="true" t="shared" si="9" ref="S29:S35">IF(E29&gt;0,J29/E29,"-")</f>
        <v>0.5625</v>
      </c>
      <c r="T29" s="27">
        <f aca="true" t="shared" si="10" ref="T29:T35">IF(D29&gt;0,(F29+O29)/D29,"-")</f>
        <v>0.3125</v>
      </c>
      <c r="U29" s="28">
        <f aca="true" t="shared" si="11" ref="U29:U35">IF(D29&gt;0,(F29+O29+P29)/D29,"-")</f>
        <v>0.375</v>
      </c>
      <c r="V29" s="29">
        <v>0</v>
      </c>
      <c r="W29" s="30"/>
      <c r="X29" s="30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31" t="str">
        <f t="shared" si="5"/>
        <v>-</v>
      </c>
      <c r="AE29" s="2">
        <v>0</v>
      </c>
      <c r="AF29" s="41">
        <v>0</v>
      </c>
      <c r="AG29" s="2">
        <v>0</v>
      </c>
      <c r="AH29" s="2">
        <v>0</v>
      </c>
      <c r="AI29" s="32">
        <v>0</v>
      </c>
    </row>
    <row r="30" spans="1:35" ht="22.5">
      <c r="A30" s="51" t="s">
        <v>68</v>
      </c>
      <c r="B30" s="52" t="s">
        <v>63</v>
      </c>
      <c r="C30" s="2">
        <v>16</v>
      </c>
      <c r="D30" s="2">
        <v>52</v>
      </c>
      <c r="E30" s="2">
        <v>42</v>
      </c>
      <c r="F30" s="2">
        <v>7</v>
      </c>
      <c r="G30" s="2">
        <v>0</v>
      </c>
      <c r="H30" s="2">
        <v>1</v>
      </c>
      <c r="I30" s="2">
        <v>3</v>
      </c>
      <c r="J30" s="2">
        <f t="shared" si="7"/>
        <v>18</v>
      </c>
      <c r="K30" s="2">
        <v>7</v>
      </c>
      <c r="L30" s="2">
        <v>14</v>
      </c>
      <c r="M30" s="2">
        <v>14</v>
      </c>
      <c r="N30" s="2">
        <v>0</v>
      </c>
      <c r="O30" s="2">
        <v>10</v>
      </c>
      <c r="P30" s="2">
        <v>4</v>
      </c>
      <c r="Q30" s="2">
        <v>9</v>
      </c>
      <c r="R30" s="27">
        <f t="shared" si="8"/>
        <v>0.16666666666666666</v>
      </c>
      <c r="S30" s="27">
        <f t="shared" si="9"/>
        <v>0.42857142857142855</v>
      </c>
      <c r="T30" s="27">
        <f t="shared" si="10"/>
        <v>0.3269230769230769</v>
      </c>
      <c r="U30" s="28">
        <f t="shared" si="11"/>
        <v>0.40384615384615385</v>
      </c>
      <c r="V30" s="29">
        <v>0</v>
      </c>
      <c r="W30" s="30"/>
      <c r="X30" s="30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31" t="str">
        <f t="shared" si="5"/>
        <v>-</v>
      </c>
      <c r="AE30" s="2">
        <v>0</v>
      </c>
      <c r="AF30" s="41">
        <v>0</v>
      </c>
      <c r="AG30" s="2">
        <v>0</v>
      </c>
      <c r="AH30" s="2">
        <v>0</v>
      </c>
      <c r="AI30" s="32">
        <v>0</v>
      </c>
    </row>
    <row r="31" spans="1:35" ht="11.25">
      <c r="A31" s="51" t="s">
        <v>68</v>
      </c>
      <c r="B31" s="52" t="s">
        <v>73</v>
      </c>
      <c r="C31" s="2">
        <v>2</v>
      </c>
      <c r="D31" s="2">
        <v>6</v>
      </c>
      <c r="E31" s="2">
        <v>4</v>
      </c>
      <c r="F31" s="2">
        <v>0</v>
      </c>
      <c r="G31" s="2">
        <v>0</v>
      </c>
      <c r="H31" s="2">
        <v>0</v>
      </c>
      <c r="I31" s="2">
        <v>0</v>
      </c>
      <c r="J31" s="2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1</v>
      </c>
      <c r="R31" s="27">
        <f t="shared" si="8"/>
        <v>0</v>
      </c>
      <c r="S31" s="27">
        <f t="shared" si="9"/>
        <v>0</v>
      </c>
      <c r="T31" s="27">
        <f t="shared" si="10"/>
        <v>0.3333333333333333</v>
      </c>
      <c r="U31" s="28">
        <f t="shared" si="11"/>
        <v>0.3333333333333333</v>
      </c>
      <c r="V31" s="29">
        <v>0</v>
      </c>
      <c r="W31" s="30"/>
      <c r="X31" s="30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1" t="str">
        <f t="shared" si="5"/>
        <v>-</v>
      </c>
      <c r="AE31" s="2">
        <v>0</v>
      </c>
      <c r="AF31" s="41">
        <v>0</v>
      </c>
      <c r="AG31" s="2">
        <v>0</v>
      </c>
      <c r="AH31" s="2">
        <v>0</v>
      </c>
      <c r="AI31" s="32">
        <v>0</v>
      </c>
    </row>
    <row r="32" spans="1:35" ht="11.25">
      <c r="A32" s="51" t="s">
        <v>68</v>
      </c>
      <c r="B32" s="52" t="s">
        <v>74</v>
      </c>
      <c r="C32" s="2">
        <v>1</v>
      </c>
      <c r="D32" s="2">
        <v>3</v>
      </c>
      <c r="E32" s="2">
        <v>3</v>
      </c>
      <c r="F32" s="2">
        <v>2</v>
      </c>
      <c r="G32" s="2">
        <v>0</v>
      </c>
      <c r="H32" s="2">
        <v>0</v>
      </c>
      <c r="I32" s="2">
        <v>1</v>
      </c>
      <c r="J32" s="2">
        <f t="shared" si="7"/>
        <v>5</v>
      </c>
      <c r="K32" s="2">
        <v>2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7">
        <f t="shared" si="8"/>
        <v>0.6666666666666666</v>
      </c>
      <c r="S32" s="27">
        <f t="shared" si="9"/>
        <v>1.6666666666666667</v>
      </c>
      <c r="T32" s="27">
        <f t="shared" si="10"/>
        <v>0.6666666666666666</v>
      </c>
      <c r="U32" s="28">
        <f t="shared" si="11"/>
        <v>0.6666666666666666</v>
      </c>
      <c r="V32" s="29">
        <v>0</v>
      </c>
      <c r="W32" s="30"/>
      <c r="X32" s="30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31" t="str">
        <f t="shared" si="5"/>
        <v>-</v>
      </c>
      <c r="AE32" s="2">
        <v>0</v>
      </c>
      <c r="AF32" s="41">
        <v>0</v>
      </c>
      <c r="AG32" s="2">
        <v>0</v>
      </c>
      <c r="AH32" s="2">
        <v>0</v>
      </c>
      <c r="AI32" s="32">
        <v>0</v>
      </c>
    </row>
    <row r="33" spans="1:36" ht="11.25">
      <c r="A33" s="51" t="s">
        <v>68</v>
      </c>
      <c r="B33" s="52" t="s">
        <v>75</v>
      </c>
      <c r="C33" s="2">
        <v>1</v>
      </c>
      <c r="D33" s="2">
        <v>3</v>
      </c>
      <c r="E33" s="2">
        <v>3</v>
      </c>
      <c r="F33" s="2">
        <v>1</v>
      </c>
      <c r="G33" s="2">
        <v>0</v>
      </c>
      <c r="H33" s="2">
        <v>0</v>
      </c>
      <c r="I33" s="2">
        <v>0</v>
      </c>
      <c r="J33" s="2">
        <f t="shared" si="7"/>
        <v>1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7">
        <f t="shared" si="8"/>
        <v>0.3333333333333333</v>
      </c>
      <c r="S33" s="27">
        <f t="shared" si="9"/>
        <v>0.3333333333333333</v>
      </c>
      <c r="T33" s="27">
        <f t="shared" si="10"/>
        <v>0.3333333333333333</v>
      </c>
      <c r="U33" s="28">
        <f t="shared" si="11"/>
        <v>0.3333333333333333</v>
      </c>
      <c r="V33" s="29">
        <v>0</v>
      </c>
      <c r="W33" s="30"/>
      <c r="X33" s="30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31" t="str">
        <f t="shared" si="5"/>
        <v>-</v>
      </c>
      <c r="AE33" s="2">
        <v>0</v>
      </c>
      <c r="AF33" s="41">
        <v>0</v>
      </c>
      <c r="AG33" s="2">
        <v>0</v>
      </c>
      <c r="AH33" s="2">
        <v>0</v>
      </c>
      <c r="AI33" s="32">
        <v>0</v>
      </c>
      <c r="AJ33" s="3"/>
    </row>
    <row r="34" spans="1:35" ht="11.25" customHeight="1">
      <c r="A34" s="44"/>
      <c r="B34" s="5" t="s">
        <v>76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7" t="str">
        <f t="shared" si="8"/>
        <v>-</v>
      </c>
      <c r="S34" s="27" t="str">
        <f t="shared" si="9"/>
        <v>-</v>
      </c>
      <c r="T34" s="27" t="str">
        <f t="shared" si="10"/>
        <v>-</v>
      </c>
      <c r="U34" s="28" t="str">
        <f t="shared" si="11"/>
        <v>-</v>
      </c>
      <c r="V34" s="29">
        <v>0</v>
      </c>
      <c r="W34" s="30"/>
      <c r="X34" s="30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31" t="str">
        <f t="shared" si="5"/>
        <v>-</v>
      </c>
      <c r="AE34" s="2">
        <v>0</v>
      </c>
      <c r="AF34" s="2">
        <v>0</v>
      </c>
      <c r="AG34" s="2">
        <v>0</v>
      </c>
      <c r="AH34" s="2">
        <v>0</v>
      </c>
      <c r="AI34" s="32">
        <v>0</v>
      </c>
    </row>
    <row r="35" spans="1:35" ht="11.25" customHeight="1">
      <c r="A35" s="44"/>
      <c r="B35" s="5"/>
      <c r="C35" s="2"/>
      <c r="D35" s="2"/>
      <c r="E35" s="2"/>
      <c r="F35" s="2"/>
      <c r="G35" s="2"/>
      <c r="H35" s="2"/>
      <c r="I35" s="2"/>
      <c r="J35" s="2">
        <f t="shared" si="7"/>
        <v>0</v>
      </c>
      <c r="K35" s="2"/>
      <c r="L35" s="2"/>
      <c r="M35" s="2"/>
      <c r="N35" s="2"/>
      <c r="O35" s="2"/>
      <c r="P35" s="2"/>
      <c r="Q35" s="2"/>
      <c r="R35" s="27" t="str">
        <f t="shared" si="8"/>
        <v>-</v>
      </c>
      <c r="S35" s="27" t="str">
        <f t="shared" si="9"/>
        <v>-</v>
      </c>
      <c r="T35" s="27" t="str">
        <f t="shared" si="10"/>
        <v>-</v>
      </c>
      <c r="U35" s="28" t="str">
        <f t="shared" si="11"/>
        <v>-</v>
      </c>
      <c r="V35" s="29">
        <v>0</v>
      </c>
      <c r="W35" s="30"/>
      <c r="X35" s="30"/>
      <c r="Y35" s="2"/>
      <c r="Z35" s="2"/>
      <c r="AA35" s="2"/>
      <c r="AB35" s="2"/>
      <c r="AC35" s="2"/>
      <c r="AD35" s="31" t="str">
        <f t="shared" si="5"/>
        <v>-</v>
      </c>
      <c r="AE35" s="2"/>
      <c r="AF35" s="2"/>
      <c r="AG35" s="2"/>
      <c r="AH35" s="2"/>
      <c r="AI35" s="32"/>
    </row>
    <row r="36" spans="1:35" ht="11.25" customHeight="1">
      <c r="A36" s="44"/>
      <c r="B36" s="5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/>
      <c r="L36" s="2"/>
      <c r="M36" s="2"/>
      <c r="N36" s="2"/>
      <c r="O36" s="2"/>
      <c r="P36" s="2"/>
      <c r="Q36" s="2"/>
      <c r="R36" s="27" t="str">
        <f aca="true" t="shared" si="12" ref="R36:R42">IF(E36&gt;0,F36/E36,"-")</f>
        <v>-</v>
      </c>
      <c r="S36" s="27" t="str">
        <f aca="true" t="shared" si="13" ref="S36:S42">IF(E36&gt;0,J36/E36,"-")</f>
        <v>-</v>
      </c>
      <c r="T36" s="27" t="str">
        <f aca="true" t="shared" si="14" ref="T36:T42">IF(D36&gt;0,(F36+O36)/D36,"-")</f>
        <v>-</v>
      </c>
      <c r="U36" s="28" t="str">
        <f aca="true" t="shared" si="15" ref="U36:U42">IF(D36&gt;0,(F36+O36+P36)/D36,"-")</f>
        <v>-</v>
      </c>
      <c r="V36" s="29">
        <v>0</v>
      </c>
      <c r="W36" s="30"/>
      <c r="X36" s="30"/>
      <c r="Y36" s="2"/>
      <c r="Z36" s="2"/>
      <c r="AA36" s="2"/>
      <c r="AB36" s="2"/>
      <c r="AC36" s="2"/>
      <c r="AD36" s="31" t="str">
        <f aca="true" t="shared" si="16" ref="AD36:AD42">IF(X36&gt;0,Z36*7/X36,"-")</f>
        <v>-</v>
      </c>
      <c r="AE36" s="2"/>
      <c r="AF36" s="2"/>
      <c r="AG36" s="2"/>
      <c r="AH36" s="2"/>
      <c r="AI36" s="32"/>
    </row>
    <row r="37" spans="1:35" ht="0.75" customHeight="1">
      <c r="A37" s="44"/>
      <c r="B37" s="5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27" t="str">
        <f t="shared" si="12"/>
        <v>-</v>
      </c>
      <c r="S37" s="27" t="str">
        <f t="shared" si="13"/>
        <v>-</v>
      </c>
      <c r="T37" s="27" t="str">
        <f t="shared" si="14"/>
        <v>-</v>
      </c>
      <c r="U37" s="28" t="str">
        <f t="shared" si="15"/>
        <v>-</v>
      </c>
      <c r="V37" s="29">
        <v>0</v>
      </c>
      <c r="W37" s="30"/>
      <c r="X37" s="30"/>
      <c r="Y37" s="2"/>
      <c r="Z37" s="2"/>
      <c r="AA37" s="2"/>
      <c r="AB37" s="2"/>
      <c r="AC37" s="2"/>
      <c r="AD37" s="31" t="str">
        <f t="shared" si="16"/>
        <v>-</v>
      </c>
      <c r="AE37" s="2"/>
      <c r="AF37" s="2"/>
      <c r="AG37" s="2"/>
      <c r="AH37" s="2"/>
      <c r="AI37" s="32"/>
    </row>
    <row r="38" spans="1:35" ht="0.75" customHeight="1">
      <c r="A38" s="44"/>
      <c r="B38" s="5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/>
      <c r="L38" s="2"/>
      <c r="M38" s="2"/>
      <c r="N38" s="2"/>
      <c r="O38" s="2"/>
      <c r="P38" s="2"/>
      <c r="Q38" s="2"/>
      <c r="R38" s="27" t="str">
        <f t="shared" si="12"/>
        <v>-</v>
      </c>
      <c r="S38" s="27" t="str">
        <f t="shared" si="13"/>
        <v>-</v>
      </c>
      <c r="T38" s="27" t="str">
        <f t="shared" si="14"/>
        <v>-</v>
      </c>
      <c r="U38" s="28" t="str">
        <f t="shared" si="15"/>
        <v>-</v>
      </c>
      <c r="V38" s="29">
        <v>0</v>
      </c>
      <c r="W38" s="30"/>
      <c r="X38" s="30"/>
      <c r="Y38" s="2"/>
      <c r="Z38" s="2"/>
      <c r="AA38" s="2"/>
      <c r="AB38" s="2"/>
      <c r="AC38" s="2"/>
      <c r="AD38" s="31" t="str">
        <f t="shared" si="16"/>
        <v>-</v>
      </c>
      <c r="AE38" s="2"/>
      <c r="AF38" s="2"/>
      <c r="AG38" s="2"/>
      <c r="AH38" s="2"/>
      <c r="AI38" s="32"/>
    </row>
    <row r="39" spans="1:35" ht="0.75" customHeight="1">
      <c r="A39" s="44"/>
      <c r="B39" s="5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27" t="str">
        <f t="shared" si="12"/>
        <v>-</v>
      </c>
      <c r="S39" s="27" t="str">
        <f t="shared" si="13"/>
        <v>-</v>
      </c>
      <c r="T39" s="27" t="str">
        <f t="shared" si="14"/>
        <v>-</v>
      </c>
      <c r="U39" s="28" t="str">
        <f t="shared" si="15"/>
        <v>-</v>
      </c>
      <c r="V39" s="29">
        <v>0</v>
      </c>
      <c r="W39" s="30"/>
      <c r="X39" s="30"/>
      <c r="Y39" s="2"/>
      <c r="Z39" s="2"/>
      <c r="AA39" s="2"/>
      <c r="AB39" s="2"/>
      <c r="AC39" s="2"/>
      <c r="AD39" s="31" t="str">
        <f t="shared" si="16"/>
        <v>-</v>
      </c>
      <c r="AE39" s="2"/>
      <c r="AF39" s="2"/>
      <c r="AG39" s="2"/>
      <c r="AH39" s="2"/>
      <c r="AI39" s="32"/>
    </row>
    <row r="40" spans="1:35" ht="0.75" customHeight="1">
      <c r="A40" s="44"/>
      <c r="B40" s="5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2"/>
      <c r="R40" s="27" t="str">
        <f t="shared" si="12"/>
        <v>-</v>
      </c>
      <c r="S40" s="27" t="str">
        <f t="shared" si="13"/>
        <v>-</v>
      </c>
      <c r="T40" s="27" t="str">
        <f t="shared" si="14"/>
        <v>-</v>
      </c>
      <c r="U40" s="28" t="str">
        <f t="shared" si="15"/>
        <v>-</v>
      </c>
      <c r="V40" s="29">
        <v>0</v>
      </c>
      <c r="W40" s="30"/>
      <c r="X40" s="30"/>
      <c r="Y40" s="2"/>
      <c r="Z40" s="2"/>
      <c r="AA40" s="2"/>
      <c r="AB40" s="2"/>
      <c r="AC40" s="2"/>
      <c r="AD40" s="31" t="str">
        <f t="shared" si="16"/>
        <v>-</v>
      </c>
      <c r="AE40" s="2"/>
      <c r="AF40" s="2"/>
      <c r="AG40" s="2"/>
      <c r="AH40" s="2"/>
      <c r="AI40" s="32"/>
    </row>
    <row r="41" spans="1:35" ht="0.75" customHeight="1">
      <c r="A41" s="44"/>
      <c r="B41" s="5"/>
      <c r="C41" s="2"/>
      <c r="D41" s="4"/>
      <c r="E41" s="2"/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27" t="str">
        <f t="shared" si="12"/>
        <v>-</v>
      </c>
      <c r="S41" s="27" t="str">
        <f t="shared" si="13"/>
        <v>-</v>
      </c>
      <c r="T41" s="27" t="str">
        <f t="shared" si="14"/>
        <v>-</v>
      </c>
      <c r="U41" s="28" t="str">
        <f t="shared" si="15"/>
        <v>-</v>
      </c>
      <c r="V41" s="33">
        <v>0</v>
      </c>
      <c r="W41" s="34"/>
      <c r="X41" s="34"/>
      <c r="Y41" s="2"/>
      <c r="Z41" s="2"/>
      <c r="AA41" s="2"/>
      <c r="AB41" s="2"/>
      <c r="AC41" s="2"/>
      <c r="AD41" s="31" t="str">
        <f t="shared" si="16"/>
        <v>-</v>
      </c>
      <c r="AE41" s="2"/>
      <c r="AF41" s="2"/>
      <c r="AG41" s="2"/>
      <c r="AH41" s="2"/>
      <c r="AI41" s="32"/>
    </row>
    <row r="42" spans="1:35" ht="11.25">
      <c r="A42" s="37" t="s">
        <v>39</v>
      </c>
      <c r="B42" s="13" t="s">
        <v>38</v>
      </c>
      <c r="C42" s="14"/>
      <c r="D42" s="14">
        <f aca="true" t="shared" si="17" ref="D42:Q42">SUM(D4:D41)</f>
        <v>1955</v>
      </c>
      <c r="E42" s="14">
        <f t="shared" si="17"/>
        <v>1678</v>
      </c>
      <c r="F42" s="14">
        <f t="shared" si="17"/>
        <v>432</v>
      </c>
      <c r="G42" s="14">
        <f t="shared" si="17"/>
        <v>70</v>
      </c>
      <c r="H42" s="14">
        <f t="shared" si="17"/>
        <v>25</v>
      </c>
      <c r="I42" s="14">
        <f t="shared" si="17"/>
        <v>16</v>
      </c>
      <c r="J42" s="14">
        <f t="shared" si="17"/>
        <v>600</v>
      </c>
      <c r="K42" s="14">
        <f t="shared" si="17"/>
        <v>234</v>
      </c>
      <c r="L42" s="14">
        <f t="shared" si="17"/>
        <v>337</v>
      </c>
      <c r="M42" s="14">
        <f t="shared" si="17"/>
        <v>265</v>
      </c>
      <c r="N42" s="14">
        <f t="shared" si="17"/>
        <v>24</v>
      </c>
      <c r="O42" s="14">
        <f t="shared" si="17"/>
        <v>253</v>
      </c>
      <c r="P42" s="14">
        <f t="shared" si="17"/>
        <v>132</v>
      </c>
      <c r="Q42" s="14">
        <f t="shared" si="17"/>
        <v>185</v>
      </c>
      <c r="R42" s="15">
        <f t="shared" si="12"/>
        <v>0.25744934445768775</v>
      </c>
      <c r="S42" s="15">
        <f t="shared" si="13"/>
        <v>0.3575685339690107</v>
      </c>
      <c r="T42" s="15">
        <f t="shared" si="14"/>
        <v>0.35038363171355497</v>
      </c>
      <c r="U42" s="16">
        <f t="shared" si="15"/>
        <v>0.41790281329923273</v>
      </c>
      <c r="V42" s="23">
        <v>0</v>
      </c>
      <c r="W42" s="24">
        <f aca="true" t="shared" si="18" ref="W42:AC42">SUM(W4:W41)</f>
        <v>118</v>
      </c>
      <c r="X42" s="24">
        <f t="shared" si="18"/>
        <v>362.90000000000003</v>
      </c>
      <c r="Y42" s="24">
        <f t="shared" si="18"/>
        <v>190</v>
      </c>
      <c r="Z42" s="24">
        <f t="shared" si="18"/>
        <v>113</v>
      </c>
      <c r="AA42" s="24">
        <f t="shared" si="18"/>
        <v>209</v>
      </c>
      <c r="AB42" s="24">
        <f t="shared" si="18"/>
        <v>34</v>
      </c>
      <c r="AC42" s="24">
        <f t="shared" si="18"/>
        <v>14</v>
      </c>
      <c r="AD42" s="26">
        <f t="shared" si="16"/>
        <v>2.1796638192339484</v>
      </c>
      <c r="AE42" s="24">
        <f>SUM(AE4:AE41)</f>
        <v>6</v>
      </c>
      <c r="AF42" s="24">
        <f>SUM(AF4:AF41)</f>
        <v>0</v>
      </c>
      <c r="AG42" s="24">
        <f>SUM(AG4:AG41)</f>
        <v>7</v>
      </c>
      <c r="AH42" s="24">
        <f>SUM(AH4:AH41)</f>
        <v>209</v>
      </c>
      <c r="AI42" s="25">
        <f>SUM(AI4:AI41)</f>
        <v>131</v>
      </c>
    </row>
    <row r="43" spans="1:22" ht="11.25">
      <c r="A43" s="1" t="s">
        <v>41</v>
      </c>
      <c r="V43" s="1">
        <v>0</v>
      </c>
    </row>
    <row r="44" ht="11.25">
      <c r="V44" s="1">
        <v>0</v>
      </c>
    </row>
    <row r="56" s="3" customFormat="1" ht="11.25"/>
    <row r="61" s="3" customFormat="1" ht="11.25"/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2006-12-08T16:06:35Z</cp:lastPrinted>
  <dcterms:created xsi:type="dcterms:W3CDTF">2002-12-01T02:59:56Z</dcterms:created>
  <dcterms:modified xsi:type="dcterms:W3CDTF">2009-01-01T16:46:13Z</dcterms:modified>
  <cp:category/>
  <cp:version/>
  <cp:contentType/>
  <cp:contentStatus/>
</cp:coreProperties>
</file>