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5330" windowHeight="493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<sst xmlns="http://schemas.openxmlformats.org/spreadsheetml/2006/main" count="79" uniqueCount="72">
  <si>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選手名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</si>
  <si>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</si>
  <si>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</si>
  <si>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</si>
  <si>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</si>
  <si>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</si>
  <si>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</si>
  <si>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</si>
  <si>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</si>
  <si>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</si>
  <si>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</si>
  <si>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</si>
  <si>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</si>
  <si>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</si>
  <si>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</si>
  <si>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</si>
  <si>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</si>
  <si>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</si>
  <si>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</si>
  <si>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</si>
  <si>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</si>
  <si>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</si>
  <si>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</si>
  <si>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失策</t>
  </si>
  <si>
    <t>試合数</t>
  </si>
  <si>
    <t>塁打数</t>
  </si>
  <si>
    <t>三振</t>
  </si>
  <si>
    <t>打率</t>
  </si>
  <si>
    <t>長打率</t>
  </si>
  <si>
    <t>出塁率</t>
  </si>
  <si>
    <t>新出塁率</t>
  </si>
  <si>
    <t>登板数</t>
  </si>
  <si>
    <t>防御率</t>
  </si>
  <si>
    <t>打席数</t>
  </si>
  <si>
    <t>失策
出塁</t>
  </si>
  <si>
    <t>合計</t>
  </si>
  <si>
    <t>背番号</t>
  </si>
  <si>
    <t>+ 打撃成績 +</t>
  </si>
  <si>
    <t>+ 投手成績 +</t>
  </si>
  <si>
    <t>中山 雄史</t>
  </si>
  <si>
    <t>吉田 陽介</t>
  </si>
  <si>
    <t>佐々木 幸司</t>
  </si>
  <si>
    <t>矢野 孝幸</t>
  </si>
  <si>
    <t>西原 晋</t>
  </si>
  <si>
    <t>清水 淳</t>
  </si>
  <si>
    <t>田川 聖</t>
  </si>
  <si>
    <t>永田 晴城</t>
  </si>
  <si>
    <t>柴谷 圭吾</t>
  </si>
  <si>
    <t>米内 孝之</t>
  </si>
  <si>
    <t>佐久間 康彦</t>
  </si>
  <si>
    <t>三代澤　哲</t>
  </si>
  <si>
    <t>佐藤 竜福</t>
  </si>
  <si>
    <t>吉楽 吉男</t>
  </si>
  <si>
    <t>中川 武史</t>
  </si>
  <si>
    <t>桜井 達也</t>
  </si>
  <si>
    <t>片岡 康宏</t>
  </si>
  <si>
    <t>前田 正浩</t>
  </si>
  <si>
    <t>渡辺 康弘</t>
  </si>
  <si>
    <t>藤原 高峰</t>
  </si>
  <si>
    <t>長崎 元</t>
  </si>
  <si>
    <t>晝間 大輔</t>
  </si>
  <si>
    <t>xx</t>
  </si>
  <si>
    <t>斎藤</t>
  </si>
  <si>
    <t>助っ人合計</t>
  </si>
  <si>
    <t>猪瀬</t>
  </si>
  <si>
    <t>小林</t>
  </si>
  <si>
    <t>蝶名林</t>
  </si>
  <si>
    <t>飯塚</t>
  </si>
  <si>
    <t>萩元</t>
  </si>
  <si>
    <t>新人１</t>
  </si>
  <si>
    <t>更新日：20031212</t>
  </si>
  <si>
    <t>試合数：68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</si>
</sst>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0.00_ "/>
  </numFmts>
  <fonts count="7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9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wrapText="1"/>
    </xf>
    <xf numFmtId="176" fontId="6" fillId="3" borderId="15" xfId="0" applyNumberFormat="1" applyFont="1" applyFill="1" applyBorder="1" applyAlignment="1">
      <alignment horizontal="center" wrapText="1"/>
    </xf>
    <xf numFmtId="176" fontId="6" fillId="3" borderId="16" xfId="0" applyNumberFormat="1" applyFont="1" applyFill="1" applyBorder="1" applyAlignment="1">
      <alignment horizontal="center" wrapText="1"/>
    </xf>
    <xf numFmtId="0" fontId="4" fillId="4" borderId="9" xfId="0" applyFont="1" applyFill="1" applyBorder="1" applyAlignment="1" quotePrefix="1">
      <alignment horizontal="centerContinuous"/>
    </xf>
    <xf numFmtId="0" fontId="4" fillId="4" borderId="9" xfId="0" applyFont="1" applyFill="1" applyBorder="1" applyAlignment="1">
      <alignment horizontal="centerContinuous"/>
    </xf>
    <xf numFmtId="0" fontId="4" fillId="4" borderId="10" xfId="0" applyFont="1" applyFill="1" applyBorder="1" applyAlignment="1">
      <alignment horizontal="centerContinuous"/>
    </xf>
    <xf numFmtId="0" fontId="4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178" fontId="4" fillId="4" borderId="15" xfId="0" applyNumberFormat="1" applyFont="1" applyFill="1" applyBorder="1" applyAlignment="1">
      <alignment horizontal="center" wrapText="1"/>
    </xf>
    <xf numFmtId="176" fontId="4" fillId="2" borderId="7" xfId="0" applyNumberFormat="1" applyFont="1" applyFill="1" applyBorder="1" applyAlignment="1">
      <alignment horizontal="center" wrapText="1"/>
    </xf>
    <xf numFmtId="176" fontId="4" fillId="2" borderId="19" xfId="0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178" fontId="4" fillId="2" borderId="7" xfId="0" applyNumberFormat="1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8" fontId="4" fillId="0" borderId="1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76" fontId="4" fillId="2" borderId="1" xfId="0" applyNumberFormat="1" applyFont="1" applyFill="1" applyBorder="1" applyAlignment="1">
      <alignment horizontal="center" wrapText="1"/>
    </xf>
    <xf numFmtId="176" fontId="4" fillId="2" borderId="22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78" fontId="4" fillId="2" borderId="1" xfId="0" applyNumberFormat="1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Continuous"/>
    </xf>
    <xf numFmtId="49" fontId="4" fillId="4" borderId="9" xfId="0" applyNumberFormat="1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3"/>
  <dimension ref="A1:AJ38"/>
  <sheetViews>
    <sheetView showGridLines="0" showRowColHeaders="0"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"/>
  <cols>
    <col min="1" max="1" width="4.140625" style="1" customWidth="1"/>
    <col min="2" max="2" width="12.7109375" style="1" customWidth="1"/>
    <col min="3" max="17" width="4.7109375" style="1" customWidth="1"/>
    <col min="18" max="21" width="6.7109375" style="1" customWidth="1"/>
    <col min="22" max="22" width="4.7109375" style="1" hidden="1" customWidth="1"/>
    <col min="23" max="29" width="4.7109375" style="1" customWidth="1"/>
    <col min="30" max="30" width="6.7109375" style="1" customWidth="1"/>
    <col min="31" max="36" width="4.7109375" style="1" customWidth="1"/>
    <col min="37" max="16384" width="9.140625" style="1" customWidth="1"/>
  </cols>
  <sheetData>
    <row r="1" spans="1:5" ht="11.25">
      <c r="A1" s="1" t="s">
        <v>70</v>
      </c>
      <c r="E1" s="1" t="s">
        <v>71</v>
      </c>
    </row>
    <row r="2" spans="1:35" ht="11.25">
      <c r="A2" s="13"/>
      <c r="B2" s="14"/>
      <c r="C2" s="56" t="s">
        <v>37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  <c r="V2" s="25" t="s">
        <v>11</v>
      </c>
      <c r="W2" s="57" t="s">
        <v>38</v>
      </c>
      <c r="X2" s="25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7"/>
    </row>
    <row r="3" spans="1:35" ht="22.5">
      <c r="A3" s="16" t="s">
        <v>36</v>
      </c>
      <c r="B3" s="17" t="s">
        <v>0</v>
      </c>
      <c r="C3" s="18" t="s">
        <v>24</v>
      </c>
      <c r="D3" s="18" t="s">
        <v>33</v>
      </c>
      <c r="E3" s="18" t="s">
        <v>1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25</v>
      </c>
      <c r="K3" s="18" t="s">
        <v>6</v>
      </c>
      <c r="L3" s="18" t="s">
        <v>7</v>
      </c>
      <c r="M3" s="18" t="s">
        <v>8</v>
      </c>
      <c r="N3" s="18" t="s">
        <v>9</v>
      </c>
      <c r="O3" s="18" t="s">
        <v>10</v>
      </c>
      <c r="P3" s="18" t="s">
        <v>34</v>
      </c>
      <c r="Q3" s="18" t="s">
        <v>26</v>
      </c>
      <c r="R3" s="18" t="s">
        <v>27</v>
      </c>
      <c r="S3" s="18" t="s">
        <v>28</v>
      </c>
      <c r="T3" s="18" t="s">
        <v>29</v>
      </c>
      <c r="U3" s="19" t="s">
        <v>30</v>
      </c>
      <c r="V3" s="28" t="s">
        <v>23</v>
      </c>
      <c r="W3" s="29" t="s">
        <v>31</v>
      </c>
      <c r="X3" s="29" t="s">
        <v>12</v>
      </c>
      <c r="Y3" s="29" t="s">
        <v>13</v>
      </c>
      <c r="Z3" s="29" t="s">
        <v>14</v>
      </c>
      <c r="AA3" s="29" t="s">
        <v>15</v>
      </c>
      <c r="AB3" s="29" t="s">
        <v>16</v>
      </c>
      <c r="AC3" s="29" t="s">
        <v>17</v>
      </c>
      <c r="AD3" s="29" t="s">
        <v>32</v>
      </c>
      <c r="AE3" s="29" t="s">
        <v>21</v>
      </c>
      <c r="AF3" s="29" t="s">
        <v>22</v>
      </c>
      <c r="AG3" s="29" t="s">
        <v>20</v>
      </c>
      <c r="AH3" s="29" t="s">
        <v>18</v>
      </c>
      <c r="AI3" s="30" t="s">
        <v>19</v>
      </c>
    </row>
    <row r="4" spans="1:35" ht="11.25">
      <c r="A4" s="7">
        <v>0</v>
      </c>
      <c r="B4" s="8" t="s">
        <v>39</v>
      </c>
      <c r="C4" s="9">
        <v>1</v>
      </c>
      <c r="D4" s="9">
        <v>4</v>
      </c>
      <c r="E4" s="9">
        <v>3</v>
      </c>
      <c r="F4" s="9">
        <v>0</v>
      </c>
      <c r="G4" s="9">
        <v>0</v>
      </c>
      <c r="H4" s="9">
        <v>0</v>
      </c>
      <c r="I4" s="9">
        <v>0</v>
      </c>
      <c r="J4" s="9">
        <f>F4+G4+H4*2+I4*3</f>
        <v>0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0</v>
      </c>
      <c r="Q4" s="9">
        <v>0</v>
      </c>
      <c r="R4" s="36">
        <f>IF(E4&gt;0,F4/E4,"-")</f>
        <v>0</v>
      </c>
      <c r="S4" s="36">
        <f>IF(E4&gt;0,J4/E4,"-")</f>
        <v>0</v>
      </c>
      <c r="T4" s="36">
        <f>IF(D4&gt;0,(F4+O4)/D4,"-")</f>
        <v>0.25</v>
      </c>
      <c r="U4" s="37">
        <f>IF(D4&gt;0,(F4+O4+P4)/D4,"-")</f>
        <v>0.25</v>
      </c>
      <c r="V4" s="38">
        <v>0</v>
      </c>
      <c r="W4" s="39">
        <v>1</v>
      </c>
      <c r="X4" s="39">
        <v>3</v>
      </c>
      <c r="Y4" s="9">
        <v>6</v>
      </c>
      <c r="Z4" s="9">
        <v>4</v>
      </c>
      <c r="AA4" s="9">
        <v>5</v>
      </c>
      <c r="AB4" s="9">
        <v>0</v>
      </c>
      <c r="AC4" s="9">
        <v>1</v>
      </c>
      <c r="AD4" s="40">
        <f>IF(X4&gt;0,Z4*7/X4,"-")</f>
        <v>9.333333333333334</v>
      </c>
      <c r="AE4" s="9">
        <v>0</v>
      </c>
      <c r="AF4" s="9">
        <v>0</v>
      </c>
      <c r="AG4" s="9">
        <v>0</v>
      </c>
      <c r="AH4" s="9">
        <v>3</v>
      </c>
      <c r="AI4" s="41">
        <v>2</v>
      </c>
    </row>
    <row r="5" spans="1:35" ht="11.25">
      <c r="A5" s="6">
        <v>1</v>
      </c>
      <c r="B5" s="5" t="s">
        <v>41</v>
      </c>
      <c r="C5" s="2">
        <v>68</v>
      </c>
      <c r="D5" s="2">
        <v>259</v>
      </c>
      <c r="E5" s="2">
        <v>227</v>
      </c>
      <c r="F5" s="2">
        <v>63</v>
      </c>
      <c r="G5" s="2">
        <v>17</v>
      </c>
      <c r="H5" s="2">
        <v>5</v>
      </c>
      <c r="I5" s="2">
        <v>2</v>
      </c>
      <c r="J5" s="2">
        <f aca="true" t="shared" si="0" ref="J5:J37">F5+G5+H5*2+I5*3</f>
        <v>96</v>
      </c>
      <c r="K5" s="2">
        <v>65</v>
      </c>
      <c r="L5" s="2">
        <v>57</v>
      </c>
      <c r="M5" s="2">
        <v>47</v>
      </c>
      <c r="N5" s="2">
        <v>5</v>
      </c>
      <c r="O5" s="2">
        <v>27</v>
      </c>
      <c r="P5" s="2">
        <v>19</v>
      </c>
      <c r="Q5" s="2">
        <v>24</v>
      </c>
      <c r="R5" s="42">
        <f aca="true" t="shared" si="1" ref="R5:R36">IF(E5&gt;0,F5/E5,"-")</f>
        <v>0.2775330396475771</v>
      </c>
      <c r="S5" s="42">
        <f aca="true" t="shared" si="2" ref="S5:S36">IF(E5&gt;0,J5/E5,"-")</f>
        <v>0.42290748898678415</v>
      </c>
      <c r="T5" s="42">
        <f aca="true" t="shared" si="3" ref="T5:T36">IF(D5&gt;0,(F5+O5)/D5,"-")</f>
        <v>0.3474903474903475</v>
      </c>
      <c r="U5" s="43">
        <f aca="true" t="shared" si="4" ref="U5:U36">IF(D5&gt;0,(F5+O5+P5)/D5,"-")</f>
        <v>0.42084942084942084</v>
      </c>
      <c r="V5" s="44">
        <v>0</v>
      </c>
      <c r="W5" s="45">
        <v>30</v>
      </c>
      <c r="X5" s="45">
        <v>95</v>
      </c>
      <c r="Y5" s="2">
        <v>41</v>
      </c>
      <c r="Z5" s="2">
        <v>20</v>
      </c>
      <c r="AA5" s="2">
        <v>50</v>
      </c>
      <c r="AB5" s="2">
        <v>9</v>
      </c>
      <c r="AC5" s="2">
        <v>1</v>
      </c>
      <c r="AD5" s="46">
        <f aca="true" t="shared" si="5" ref="AD5:AD38">IF(X5&gt;0,Z5*7/X5,"-")</f>
        <v>1.4736842105263157</v>
      </c>
      <c r="AE5" s="2">
        <v>2</v>
      </c>
      <c r="AF5" s="2">
        <v>2</v>
      </c>
      <c r="AG5" s="2">
        <v>1</v>
      </c>
      <c r="AH5" s="2">
        <v>35</v>
      </c>
      <c r="AI5" s="47">
        <v>45</v>
      </c>
    </row>
    <row r="6" spans="1:35" ht="11.25">
      <c r="A6" s="10">
        <v>2</v>
      </c>
      <c r="B6" s="11" t="s">
        <v>40</v>
      </c>
      <c r="C6" s="12">
        <v>42</v>
      </c>
      <c r="D6" s="12">
        <v>126</v>
      </c>
      <c r="E6" s="12">
        <v>104</v>
      </c>
      <c r="F6" s="12">
        <v>24</v>
      </c>
      <c r="G6" s="12">
        <v>2</v>
      </c>
      <c r="H6" s="12">
        <v>0</v>
      </c>
      <c r="I6" s="12">
        <v>2</v>
      </c>
      <c r="J6" s="12">
        <f t="shared" si="0"/>
        <v>32</v>
      </c>
      <c r="K6" s="12">
        <v>14</v>
      </c>
      <c r="L6" s="12">
        <v>23</v>
      </c>
      <c r="M6" s="12">
        <v>16</v>
      </c>
      <c r="N6" s="12">
        <v>0</v>
      </c>
      <c r="O6" s="12">
        <v>22</v>
      </c>
      <c r="P6" s="12">
        <v>6</v>
      </c>
      <c r="Q6" s="12">
        <v>13</v>
      </c>
      <c r="R6" s="48">
        <f t="shared" si="1"/>
        <v>0.23076923076923078</v>
      </c>
      <c r="S6" s="48">
        <f t="shared" si="2"/>
        <v>0.3076923076923077</v>
      </c>
      <c r="T6" s="48">
        <f t="shared" si="3"/>
        <v>0.36507936507936506</v>
      </c>
      <c r="U6" s="49">
        <f t="shared" si="4"/>
        <v>0.4126984126984127</v>
      </c>
      <c r="V6" s="50">
        <v>2</v>
      </c>
      <c r="W6" s="51">
        <v>5</v>
      </c>
      <c r="X6" s="51">
        <v>20</v>
      </c>
      <c r="Y6" s="12">
        <v>21</v>
      </c>
      <c r="Z6" s="12">
        <v>16</v>
      </c>
      <c r="AA6" s="12">
        <v>12</v>
      </c>
      <c r="AB6" s="12">
        <v>1</v>
      </c>
      <c r="AC6" s="12">
        <v>2</v>
      </c>
      <c r="AD6" s="52">
        <f t="shared" si="5"/>
        <v>5.6</v>
      </c>
      <c r="AE6" s="12">
        <v>1</v>
      </c>
      <c r="AF6" s="12">
        <v>0</v>
      </c>
      <c r="AG6" s="12">
        <v>0</v>
      </c>
      <c r="AH6" s="12">
        <v>6</v>
      </c>
      <c r="AI6" s="53">
        <v>14</v>
      </c>
    </row>
    <row r="7" spans="1:35" ht="11.25">
      <c r="A7" s="6">
        <v>3</v>
      </c>
      <c r="B7" s="5" t="s">
        <v>42</v>
      </c>
      <c r="C7" s="2">
        <v>37</v>
      </c>
      <c r="D7" s="2">
        <v>129</v>
      </c>
      <c r="E7" s="2">
        <v>115</v>
      </c>
      <c r="F7" s="2">
        <v>24</v>
      </c>
      <c r="G7" s="2">
        <v>8</v>
      </c>
      <c r="H7" s="2">
        <v>1</v>
      </c>
      <c r="I7" s="2">
        <v>1</v>
      </c>
      <c r="J7" s="2">
        <f t="shared" si="0"/>
        <v>37</v>
      </c>
      <c r="K7" s="2">
        <v>17</v>
      </c>
      <c r="L7" s="2">
        <v>20</v>
      </c>
      <c r="M7" s="2">
        <v>11</v>
      </c>
      <c r="N7" s="2">
        <v>0</v>
      </c>
      <c r="O7" s="2">
        <v>14</v>
      </c>
      <c r="P7" s="2">
        <v>12</v>
      </c>
      <c r="Q7" s="2">
        <v>19</v>
      </c>
      <c r="R7" s="42">
        <f t="shared" si="1"/>
        <v>0.20869565217391303</v>
      </c>
      <c r="S7" s="42">
        <f t="shared" si="2"/>
        <v>0.3217391304347826</v>
      </c>
      <c r="T7" s="42">
        <f t="shared" si="3"/>
        <v>0.29457364341085274</v>
      </c>
      <c r="U7" s="43">
        <f t="shared" si="4"/>
        <v>0.3875968992248062</v>
      </c>
      <c r="V7" s="44">
        <v>0</v>
      </c>
      <c r="W7" s="45">
        <v>5</v>
      </c>
      <c r="X7" s="45">
        <v>10</v>
      </c>
      <c r="Y7" s="2">
        <v>10</v>
      </c>
      <c r="Z7" s="2">
        <v>6</v>
      </c>
      <c r="AA7" s="2">
        <v>8</v>
      </c>
      <c r="AB7" s="2">
        <v>0</v>
      </c>
      <c r="AC7" s="2">
        <v>2</v>
      </c>
      <c r="AD7" s="46">
        <f t="shared" si="5"/>
        <v>4.2</v>
      </c>
      <c r="AE7" s="2">
        <v>0</v>
      </c>
      <c r="AF7" s="2">
        <v>0</v>
      </c>
      <c r="AG7" s="2">
        <v>2</v>
      </c>
      <c r="AH7" s="2">
        <v>4</v>
      </c>
      <c r="AI7" s="47">
        <v>3</v>
      </c>
    </row>
    <row r="8" spans="1:35" ht="11.25">
      <c r="A8" s="10">
        <v>4</v>
      </c>
      <c r="B8" s="11" t="s">
        <v>43</v>
      </c>
      <c r="C8" s="12">
        <v>2</v>
      </c>
      <c r="D8" s="12">
        <v>6</v>
      </c>
      <c r="E8" s="12">
        <v>5</v>
      </c>
      <c r="F8" s="12">
        <v>1</v>
      </c>
      <c r="G8" s="12">
        <v>0</v>
      </c>
      <c r="H8" s="12">
        <v>0</v>
      </c>
      <c r="I8" s="12">
        <v>0</v>
      </c>
      <c r="J8" s="12">
        <f t="shared" si="0"/>
        <v>1</v>
      </c>
      <c r="K8" s="12">
        <v>0</v>
      </c>
      <c r="L8" s="12">
        <v>0</v>
      </c>
      <c r="M8" s="12">
        <v>0</v>
      </c>
      <c r="N8" s="12">
        <v>0</v>
      </c>
      <c r="O8" s="12">
        <v>1</v>
      </c>
      <c r="P8" s="12">
        <v>1</v>
      </c>
      <c r="Q8" s="12">
        <v>0</v>
      </c>
      <c r="R8" s="48">
        <f t="shared" si="1"/>
        <v>0.2</v>
      </c>
      <c r="S8" s="48">
        <f t="shared" si="2"/>
        <v>0.2</v>
      </c>
      <c r="T8" s="48">
        <f t="shared" si="3"/>
        <v>0.3333333333333333</v>
      </c>
      <c r="U8" s="49">
        <f t="shared" si="4"/>
        <v>0.5</v>
      </c>
      <c r="V8" s="50">
        <v>0</v>
      </c>
      <c r="W8" s="51"/>
      <c r="X8" s="51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52" t="str">
        <f t="shared" si="5"/>
        <v>-</v>
      </c>
      <c r="AE8" s="12">
        <v>0</v>
      </c>
      <c r="AF8" s="12">
        <v>0</v>
      </c>
      <c r="AG8" s="12">
        <v>0</v>
      </c>
      <c r="AH8" s="12">
        <v>0</v>
      </c>
      <c r="AI8" s="53">
        <v>0</v>
      </c>
    </row>
    <row r="9" spans="1:35" ht="11.25">
      <c r="A9" s="6">
        <v>5</v>
      </c>
      <c r="B9" s="5" t="s">
        <v>44</v>
      </c>
      <c r="C9" s="2">
        <v>50</v>
      </c>
      <c r="D9" s="2">
        <v>201</v>
      </c>
      <c r="E9" s="2">
        <v>175</v>
      </c>
      <c r="F9" s="2">
        <v>70</v>
      </c>
      <c r="G9" s="2">
        <v>13</v>
      </c>
      <c r="H9" s="2">
        <v>3</v>
      </c>
      <c r="I9" s="2">
        <v>7</v>
      </c>
      <c r="J9" s="2">
        <f t="shared" si="0"/>
        <v>110</v>
      </c>
      <c r="K9" s="2">
        <v>35</v>
      </c>
      <c r="L9" s="2">
        <v>54</v>
      </c>
      <c r="M9" s="2">
        <v>69</v>
      </c>
      <c r="N9" s="2">
        <v>2</v>
      </c>
      <c r="O9" s="2">
        <v>24</v>
      </c>
      <c r="P9" s="2">
        <v>14</v>
      </c>
      <c r="Q9" s="2">
        <v>8</v>
      </c>
      <c r="R9" s="42">
        <f t="shared" si="1"/>
        <v>0.4</v>
      </c>
      <c r="S9" s="42">
        <f t="shared" si="2"/>
        <v>0.6285714285714286</v>
      </c>
      <c r="T9" s="42">
        <f t="shared" si="3"/>
        <v>0.46766169154228854</v>
      </c>
      <c r="U9" s="43">
        <f t="shared" si="4"/>
        <v>0.5373134328358209</v>
      </c>
      <c r="V9" s="44">
        <v>0</v>
      </c>
      <c r="W9" s="45">
        <v>8</v>
      </c>
      <c r="X9" s="45">
        <v>22</v>
      </c>
      <c r="Y9" s="2">
        <v>21</v>
      </c>
      <c r="Z9" s="2">
        <v>11</v>
      </c>
      <c r="AA9" s="2">
        <v>11</v>
      </c>
      <c r="AB9" s="2">
        <v>0</v>
      </c>
      <c r="AC9" s="2">
        <v>1</v>
      </c>
      <c r="AD9" s="46">
        <f t="shared" si="5"/>
        <v>3.5</v>
      </c>
      <c r="AE9" s="2">
        <v>0</v>
      </c>
      <c r="AF9" s="2">
        <v>0</v>
      </c>
      <c r="AG9" s="2">
        <v>1</v>
      </c>
      <c r="AH9" s="2">
        <v>14</v>
      </c>
      <c r="AI9" s="47">
        <v>12</v>
      </c>
    </row>
    <row r="10" spans="1:35" ht="11.25">
      <c r="A10" s="10">
        <v>7</v>
      </c>
      <c r="B10" s="11" t="s">
        <v>45</v>
      </c>
      <c r="C10" s="12">
        <v>44</v>
      </c>
      <c r="D10" s="12">
        <v>148</v>
      </c>
      <c r="E10" s="12">
        <v>126</v>
      </c>
      <c r="F10" s="12">
        <v>35</v>
      </c>
      <c r="G10" s="12">
        <v>2</v>
      </c>
      <c r="H10" s="12">
        <v>1</v>
      </c>
      <c r="I10" s="12">
        <v>0</v>
      </c>
      <c r="J10" s="12">
        <f t="shared" si="0"/>
        <v>39</v>
      </c>
      <c r="K10" s="12">
        <v>16</v>
      </c>
      <c r="L10" s="12">
        <v>26</v>
      </c>
      <c r="M10" s="12">
        <v>38</v>
      </c>
      <c r="N10" s="12">
        <v>2</v>
      </c>
      <c r="O10" s="12">
        <v>19</v>
      </c>
      <c r="P10" s="12">
        <v>16</v>
      </c>
      <c r="Q10" s="12">
        <v>11</v>
      </c>
      <c r="R10" s="48">
        <f t="shared" si="1"/>
        <v>0.2777777777777778</v>
      </c>
      <c r="S10" s="48">
        <f t="shared" si="2"/>
        <v>0.30952380952380953</v>
      </c>
      <c r="T10" s="48">
        <f t="shared" si="3"/>
        <v>0.36486486486486486</v>
      </c>
      <c r="U10" s="49">
        <f t="shared" si="4"/>
        <v>0.47297297297297297</v>
      </c>
      <c r="V10" s="50">
        <v>0</v>
      </c>
      <c r="W10" s="51">
        <v>20</v>
      </c>
      <c r="X10" s="51">
        <v>52.333</v>
      </c>
      <c r="Y10" s="12">
        <v>30</v>
      </c>
      <c r="Z10" s="12">
        <v>20</v>
      </c>
      <c r="AA10" s="12">
        <v>36</v>
      </c>
      <c r="AB10" s="12">
        <v>7</v>
      </c>
      <c r="AC10" s="12">
        <v>5</v>
      </c>
      <c r="AD10" s="52">
        <f t="shared" si="5"/>
        <v>2.675176275008121</v>
      </c>
      <c r="AE10" s="12">
        <v>1</v>
      </c>
      <c r="AF10" s="12">
        <v>0</v>
      </c>
      <c r="AG10" s="12">
        <v>1</v>
      </c>
      <c r="AH10" s="12">
        <v>38</v>
      </c>
      <c r="AI10" s="53">
        <v>29</v>
      </c>
    </row>
    <row r="11" spans="1:35" s="3" customFormat="1" ht="11.25">
      <c r="A11" s="6">
        <v>8</v>
      </c>
      <c r="B11" s="5" t="s">
        <v>46</v>
      </c>
      <c r="C11" s="2">
        <v>45</v>
      </c>
      <c r="D11" s="2">
        <v>167</v>
      </c>
      <c r="E11" s="2">
        <v>134</v>
      </c>
      <c r="F11" s="2">
        <v>47</v>
      </c>
      <c r="G11" s="2">
        <v>13</v>
      </c>
      <c r="H11" s="2">
        <v>2</v>
      </c>
      <c r="I11" s="2">
        <v>1</v>
      </c>
      <c r="J11" s="2">
        <f t="shared" si="0"/>
        <v>67</v>
      </c>
      <c r="K11" s="2">
        <v>29</v>
      </c>
      <c r="L11" s="2">
        <v>56</v>
      </c>
      <c r="M11" s="2">
        <v>73</v>
      </c>
      <c r="N11" s="2">
        <v>2</v>
      </c>
      <c r="O11" s="2">
        <v>31</v>
      </c>
      <c r="P11" s="2">
        <v>11</v>
      </c>
      <c r="Q11" s="2">
        <v>2</v>
      </c>
      <c r="R11" s="42">
        <f t="shared" si="1"/>
        <v>0.35074626865671643</v>
      </c>
      <c r="S11" s="42">
        <f t="shared" si="2"/>
        <v>0.5</v>
      </c>
      <c r="T11" s="42">
        <f t="shared" si="3"/>
        <v>0.46706586826347307</v>
      </c>
      <c r="U11" s="43">
        <f t="shared" si="4"/>
        <v>0.5329341317365269</v>
      </c>
      <c r="V11" s="44">
        <v>0</v>
      </c>
      <c r="W11" s="45">
        <v>5</v>
      </c>
      <c r="X11" s="45">
        <v>6</v>
      </c>
      <c r="Y11" s="2">
        <v>3</v>
      </c>
      <c r="Z11" s="2">
        <v>3</v>
      </c>
      <c r="AA11" s="2">
        <v>3</v>
      </c>
      <c r="AB11" s="2">
        <v>0</v>
      </c>
      <c r="AC11" s="2">
        <v>0</v>
      </c>
      <c r="AD11" s="46">
        <f t="shared" si="5"/>
        <v>3.5</v>
      </c>
      <c r="AE11" s="2">
        <v>0</v>
      </c>
      <c r="AF11" s="2">
        <v>0</v>
      </c>
      <c r="AG11" s="2">
        <v>0</v>
      </c>
      <c r="AH11" s="2">
        <v>2</v>
      </c>
      <c r="AI11" s="47">
        <v>8</v>
      </c>
    </row>
    <row r="12" spans="1:35" ht="11.25">
      <c r="A12" s="10">
        <v>9</v>
      </c>
      <c r="B12" s="11" t="s">
        <v>47</v>
      </c>
      <c r="C12" s="12">
        <v>41</v>
      </c>
      <c r="D12" s="12">
        <v>142</v>
      </c>
      <c r="E12" s="12">
        <v>114</v>
      </c>
      <c r="F12" s="12">
        <v>29</v>
      </c>
      <c r="G12" s="12">
        <v>6</v>
      </c>
      <c r="H12" s="12">
        <v>4</v>
      </c>
      <c r="I12" s="12">
        <v>0</v>
      </c>
      <c r="J12" s="12">
        <f t="shared" si="0"/>
        <v>43</v>
      </c>
      <c r="K12" s="12">
        <v>19</v>
      </c>
      <c r="L12" s="12">
        <v>24</v>
      </c>
      <c r="M12" s="12">
        <v>23</v>
      </c>
      <c r="N12" s="12">
        <v>2</v>
      </c>
      <c r="O12" s="12">
        <v>26</v>
      </c>
      <c r="P12" s="12">
        <v>4</v>
      </c>
      <c r="Q12" s="12">
        <v>11</v>
      </c>
      <c r="R12" s="48">
        <f t="shared" si="1"/>
        <v>0.2543859649122807</v>
      </c>
      <c r="S12" s="48">
        <f t="shared" si="2"/>
        <v>0.37719298245614036</v>
      </c>
      <c r="T12" s="48">
        <f t="shared" si="3"/>
        <v>0.3873239436619718</v>
      </c>
      <c r="U12" s="49">
        <f t="shared" si="4"/>
        <v>0.4154929577464789</v>
      </c>
      <c r="V12" s="50">
        <v>2</v>
      </c>
      <c r="W12" s="51">
        <v>12</v>
      </c>
      <c r="X12" s="51">
        <v>26</v>
      </c>
      <c r="Y12" s="12">
        <v>16</v>
      </c>
      <c r="Z12" s="12">
        <v>11</v>
      </c>
      <c r="AA12" s="12">
        <v>20</v>
      </c>
      <c r="AB12" s="12">
        <v>1</v>
      </c>
      <c r="AC12" s="12">
        <v>1</v>
      </c>
      <c r="AD12" s="52">
        <f t="shared" si="5"/>
        <v>2.9615384615384617</v>
      </c>
      <c r="AE12" s="12">
        <v>0</v>
      </c>
      <c r="AF12" s="12">
        <v>0</v>
      </c>
      <c r="AG12" s="12">
        <v>1</v>
      </c>
      <c r="AH12" s="12">
        <v>4</v>
      </c>
      <c r="AI12" s="53">
        <v>22</v>
      </c>
    </row>
    <row r="13" spans="1:35" ht="11.25">
      <c r="A13" s="6">
        <v>10</v>
      </c>
      <c r="B13" s="5" t="s">
        <v>48</v>
      </c>
      <c r="C13" s="2">
        <v>39</v>
      </c>
      <c r="D13" s="2">
        <v>140</v>
      </c>
      <c r="E13" s="2">
        <v>107</v>
      </c>
      <c r="F13" s="2">
        <v>31</v>
      </c>
      <c r="G13" s="2">
        <v>8</v>
      </c>
      <c r="H13" s="2">
        <v>0</v>
      </c>
      <c r="I13" s="2">
        <v>9</v>
      </c>
      <c r="J13" s="2">
        <f t="shared" si="0"/>
        <v>66</v>
      </c>
      <c r="K13" s="2">
        <v>36</v>
      </c>
      <c r="L13" s="2">
        <v>29</v>
      </c>
      <c r="M13" s="2">
        <v>19</v>
      </c>
      <c r="N13" s="2">
        <v>3</v>
      </c>
      <c r="O13" s="2">
        <v>29</v>
      </c>
      <c r="P13" s="2">
        <v>8</v>
      </c>
      <c r="Q13" s="2">
        <v>18</v>
      </c>
      <c r="R13" s="42">
        <f t="shared" si="1"/>
        <v>0.2897196261682243</v>
      </c>
      <c r="S13" s="42">
        <f t="shared" si="2"/>
        <v>0.616822429906542</v>
      </c>
      <c r="T13" s="42">
        <f t="shared" si="3"/>
        <v>0.42857142857142855</v>
      </c>
      <c r="U13" s="43">
        <f t="shared" si="4"/>
        <v>0.4857142857142857</v>
      </c>
      <c r="V13" s="44">
        <v>0</v>
      </c>
      <c r="W13" s="45">
        <v>10</v>
      </c>
      <c r="X13" s="45">
        <v>23.333</v>
      </c>
      <c r="Y13" s="2">
        <v>38</v>
      </c>
      <c r="Z13" s="2">
        <v>19</v>
      </c>
      <c r="AA13" s="2">
        <v>27</v>
      </c>
      <c r="AB13" s="2">
        <v>2</v>
      </c>
      <c r="AC13" s="2">
        <v>2</v>
      </c>
      <c r="AD13" s="46">
        <f t="shared" si="5"/>
        <v>5.700081429734711</v>
      </c>
      <c r="AE13" s="2">
        <v>0</v>
      </c>
      <c r="AF13" s="2">
        <v>0</v>
      </c>
      <c r="AG13" s="2">
        <v>0</v>
      </c>
      <c r="AH13" s="2">
        <v>10</v>
      </c>
      <c r="AI13" s="47">
        <v>25</v>
      </c>
    </row>
    <row r="14" spans="1:35" ht="11.25">
      <c r="A14" s="10">
        <v>11</v>
      </c>
      <c r="B14" s="11" t="s">
        <v>49</v>
      </c>
      <c r="C14" s="12">
        <v>45</v>
      </c>
      <c r="D14" s="12">
        <v>151</v>
      </c>
      <c r="E14" s="12">
        <v>131</v>
      </c>
      <c r="F14" s="12">
        <v>43</v>
      </c>
      <c r="G14" s="12">
        <v>10</v>
      </c>
      <c r="H14" s="12">
        <v>6</v>
      </c>
      <c r="I14" s="12">
        <v>5</v>
      </c>
      <c r="J14" s="12">
        <f t="shared" si="0"/>
        <v>80</v>
      </c>
      <c r="K14" s="12">
        <v>35</v>
      </c>
      <c r="L14" s="12">
        <v>36</v>
      </c>
      <c r="M14" s="12">
        <v>34</v>
      </c>
      <c r="N14" s="12">
        <v>3</v>
      </c>
      <c r="O14" s="12">
        <v>17</v>
      </c>
      <c r="P14" s="12">
        <v>8</v>
      </c>
      <c r="Q14" s="12">
        <v>8</v>
      </c>
      <c r="R14" s="48">
        <f t="shared" si="1"/>
        <v>0.3282442748091603</v>
      </c>
      <c r="S14" s="48">
        <f t="shared" si="2"/>
        <v>0.6106870229007634</v>
      </c>
      <c r="T14" s="48">
        <f t="shared" si="3"/>
        <v>0.3973509933774834</v>
      </c>
      <c r="U14" s="49">
        <f t="shared" si="4"/>
        <v>0.4503311258278146</v>
      </c>
      <c r="V14" s="50">
        <v>0</v>
      </c>
      <c r="W14" s="51"/>
      <c r="X14" s="51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52" t="str">
        <f t="shared" si="5"/>
        <v>-</v>
      </c>
      <c r="AE14" s="12">
        <v>0</v>
      </c>
      <c r="AF14" s="12">
        <v>0</v>
      </c>
      <c r="AG14" s="12">
        <v>0</v>
      </c>
      <c r="AH14" s="12">
        <v>0</v>
      </c>
      <c r="AI14" s="53">
        <v>0</v>
      </c>
    </row>
    <row r="15" spans="1:35" ht="11.25">
      <c r="A15" s="6">
        <v>12</v>
      </c>
      <c r="B15" s="5" t="s">
        <v>50</v>
      </c>
      <c r="C15" s="2">
        <v>50</v>
      </c>
      <c r="D15" s="2">
        <v>146</v>
      </c>
      <c r="E15" s="2">
        <v>126</v>
      </c>
      <c r="F15" s="2">
        <v>25</v>
      </c>
      <c r="G15" s="2">
        <v>5</v>
      </c>
      <c r="H15" s="2">
        <v>0</v>
      </c>
      <c r="I15" s="2">
        <v>2</v>
      </c>
      <c r="J15" s="2">
        <f t="shared" si="0"/>
        <v>36</v>
      </c>
      <c r="K15" s="2">
        <v>20</v>
      </c>
      <c r="L15" s="2">
        <v>21</v>
      </c>
      <c r="M15" s="2">
        <v>31</v>
      </c>
      <c r="N15" s="2">
        <v>0</v>
      </c>
      <c r="O15" s="2">
        <v>20</v>
      </c>
      <c r="P15" s="2">
        <v>9</v>
      </c>
      <c r="Q15" s="2">
        <v>28</v>
      </c>
      <c r="R15" s="42">
        <f t="shared" si="1"/>
        <v>0.1984126984126984</v>
      </c>
      <c r="S15" s="42">
        <f t="shared" si="2"/>
        <v>0.2857142857142857</v>
      </c>
      <c r="T15" s="42">
        <f t="shared" si="3"/>
        <v>0.3082191780821918</v>
      </c>
      <c r="U15" s="43">
        <f t="shared" si="4"/>
        <v>0.3698630136986301</v>
      </c>
      <c r="V15" s="44">
        <v>0</v>
      </c>
      <c r="W15" s="45"/>
      <c r="X15" s="45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46" t="str">
        <f t="shared" si="5"/>
        <v>-</v>
      </c>
      <c r="AE15" s="2">
        <v>0</v>
      </c>
      <c r="AF15" s="2">
        <v>0</v>
      </c>
      <c r="AG15" s="2">
        <v>0</v>
      </c>
      <c r="AH15" s="2">
        <v>0</v>
      </c>
      <c r="AI15" s="47">
        <v>0</v>
      </c>
    </row>
    <row r="16" spans="1:35" ht="11.25">
      <c r="A16" s="10">
        <v>14</v>
      </c>
      <c r="B16" s="11" t="s">
        <v>51</v>
      </c>
      <c r="C16" s="12">
        <v>7</v>
      </c>
      <c r="D16" s="12">
        <v>20</v>
      </c>
      <c r="E16" s="12">
        <v>19</v>
      </c>
      <c r="F16" s="12">
        <v>2</v>
      </c>
      <c r="G16" s="12">
        <v>1</v>
      </c>
      <c r="H16" s="12">
        <v>0</v>
      </c>
      <c r="I16" s="12">
        <v>0</v>
      </c>
      <c r="J16" s="12">
        <f t="shared" si="0"/>
        <v>3</v>
      </c>
      <c r="K16" s="12">
        <v>0</v>
      </c>
      <c r="L16" s="12">
        <v>1</v>
      </c>
      <c r="M16" s="12">
        <v>2</v>
      </c>
      <c r="N16" s="12">
        <v>0</v>
      </c>
      <c r="O16" s="12">
        <v>1</v>
      </c>
      <c r="P16" s="12">
        <v>0</v>
      </c>
      <c r="Q16" s="12">
        <v>15</v>
      </c>
      <c r="R16" s="48">
        <f t="shared" si="1"/>
        <v>0.10526315789473684</v>
      </c>
      <c r="S16" s="48">
        <f t="shared" si="2"/>
        <v>0.15789473684210525</v>
      </c>
      <c r="T16" s="48">
        <f t="shared" si="3"/>
        <v>0.15</v>
      </c>
      <c r="U16" s="49">
        <f t="shared" si="4"/>
        <v>0.15</v>
      </c>
      <c r="V16" s="50">
        <v>0</v>
      </c>
      <c r="W16" s="51"/>
      <c r="X16" s="51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52" t="str">
        <f t="shared" si="5"/>
        <v>-</v>
      </c>
      <c r="AE16" s="12">
        <v>0</v>
      </c>
      <c r="AF16" s="12">
        <v>0</v>
      </c>
      <c r="AG16" s="12">
        <v>0</v>
      </c>
      <c r="AH16" s="12">
        <v>0</v>
      </c>
      <c r="AI16" s="53">
        <v>0</v>
      </c>
    </row>
    <row r="17" spans="1:35" ht="11.25">
      <c r="A17" s="6">
        <v>15</v>
      </c>
      <c r="B17" s="5" t="s">
        <v>52</v>
      </c>
      <c r="C17" s="2">
        <v>9</v>
      </c>
      <c r="D17" s="2">
        <v>30</v>
      </c>
      <c r="E17" s="2">
        <v>20</v>
      </c>
      <c r="F17" s="2">
        <v>3</v>
      </c>
      <c r="G17" s="2">
        <v>0</v>
      </c>
      <c r="H17" s="2">
        <v>0</v>
      </c>
      <c r="I17" s="2">
        <v>1</v>
      </c>
      <c r="J17" s="2">
        <f t="shared" si="0"/>
        <v>6</v>
      </c>
      <c r="K17" s="2">
        <v>6</v>
      </c>
      <c r="L17" s="2">
        <v>7</v>
      </c>
      <c r="M17" s="2">
        <v>3</v>
      </c>
      <c r="N17" s="2">
        <v>1</v>
      </c>
      <c r="O17" s="2">
        <v>9</v>
      </c>
      <c r="P17" s="2">
        <v>0</v>
      </c>
      <c r="Q17" s="2">
        <v>7</v>
      </c>
      <c r="R17" s="42">
        <f t="shared" si="1"/>
        <v>0.15</v>
      </c>
      <c r="S17" s="42">
        <f t="shared" si="2"/>
        <v>0.3</v>
      </c>
      <c r="T17" s="42">
        <f t="shared" si="3"/>
        <v>0.4</v>
      </c>
      <c r="U17" s="43">
        <f t="shared" si="4"/>
        <v>0.4</v>
      </c>
      <c r="V17" s="44">
        <v>0</v>
      </c>
      <c r="W17" s="45">
        <v>2</v>
      </c>
      <c r="X17" s="45">
        <v>6</v>
      </c>
      <c r="Y17" s="2">
        <v>6</v>
      </c>
      <c r="Z17" s="2">
        <v>3</v>
      </c>
      <c r="AA17" s="2">
        <v>7</v>
      </c>
      <c r="AB17" s="2">
        <v>1</v>
      </c>
      <c r="AC17" s="2">
        <v>1</v>
      </c>
      <c r="AD17" s="46">
        <f t="shared" si="5"/>
        <v>3.5</v>
      </c>
      <c r="AE17" s="2">
        <v>0</v>
      </c>
      <c r="AF17" s="2">
        <v>0</v>
      </c>
      <c r="AG17" s="2">
        <v>0</v>
      </c>
      <c r="AH17" s="2">
        <v>2</v>
      </c>
      <c r="AI17" s="47">
        <v>5</v>
      </c>
    </row>
    <row r="18" spans="1:35" ht="11.25">
      <c r="A18" s="10">
        <v>16</v>
      </c>
      <c r="B18" s="11" t="s">
        <v>53</v>
      </c>
      <c r="C18" s="12">
        <v>20</v>
      </c>
      <c r="D18" s="12">
        <v>54</v>
      </c>
      <c r="E18" s="12">
        <v>45</v>
      </c>
      <c r="F18" s="12">
        <v>10</v>
      </c>
      <c r="G18" s="12">
        <v>1</v>
      </c>
      <c r="H18" s="12">
        <v>0</v>
      </c>
      <c r="I18" s="12">
        <v>0</v>
      </c>
      <c r="J18" s="12">
        <f t="shared" si="0"/>
        <v>11</v>
      </c>
      <c r="K18" s="12">
        <v>2</v>
      </c>
      <c r="L18" s="12">
        <v>6</v>
      </c>
      <c r="M18" s="12">
        <v>4</v>
      </c>
      <c r="N18" s="12">
        <v>1</v>
      </c>
      <c r="O18" s="12">
        <v>8</v>
      </c>
      <c r="P18" s="12">
        <v>4</v>
      </c>
      <c r="Q18" s="12">
        <v>12</v>
      </c>
      <c r="R18" s="48">
        <f t="shared" si="1"/>
        <v>0.2222222222222222</v>
      </c>
      <c r="S18" s="48">
        <f t="shared" si="2"/>
        <v>0.24444444444444444</v>
      </c>
      <c r="T18" s="48">
        <f t="shared" si="3"/>
        <v>0.3333333333333333</v>
      </c>
      <c r="U18" s="49">
        <f t="shared" si="4"/>
        <v>0.4074074074074074</v>
      </c>
      <c r="V18" s="50">
        <v>0</v>
      </c>
      <c r="W18" s="51"/>
      <c r="X18" s="51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52" t="str">
        <f t="shared" si="5"/>
        <v>-</v>
      </c>
      <c r="AE18" s="12">
        <v>0</v>
      </c>
      <c r="AF18" s="12">
        <v>0</v>
      </c>
      <c r="AG18" s="12">
        <v>0</v>
      </c>
      <c r="AH18" s="12">
        <v>0</v>
      </c>
      <c r="AI18" s="53">
        <v>0</v>
      </c>
    </row>
    <row r="19" spans="1:35" ht="11.25">
      <c r="A19" s="6">
        <v>18</v>
      </c>
      <c r="B19" s="5" t="s">
        <v>54</v>
      </c>
      <c r="C19" s="2">
        <v>16</v>
      </c>
      <c r="D19" s="2">
        <v>47</v>
      </c>
      <c r="E19" s="2">
        <v>42</v>
      </c>
      <c r="F19" s="2">
        <v>13</v>
      </c>
      <c r="G19" s="2">
        <v>1</v>
      </c>
      <c r="H19" s="2">
        <v>0</v>
      </c>
      <c r="I19" s="2">
        <v>0</v>
      </c>
      <c r="J19" s="2">
        <f t="shared" si="0"/>
        <v>14</v>
      </c>
      <c r="K19" s="2">
        <v>4</v>
      </c>
      <c r="L19" s="2">
        <v>10</v>
      </c>
      <c r="M19" s="2">
        <v>15</v>
      </c>
      <c r="N19" s="2">
        <v>1</v>
      </c>
      <c r="O19" s="2">
        <v>4</v>
      </c>
      <c r="P19" s="2">
        <v>6</v>
      </c>
      <c r="Q19" s="2">
        <v>5</v>
      </c>
      <c r="R19" s="42">
        <f t="shared" si="1"/>
        <v>0.30952380952380953</v>
      </c>
      <c r="S19" s="42">
        <f t="shared" si="2"/>
        <v>0.3333333333333333</v>
      </c>
      <c r="T19" s="42">
        <f t="shared" si="3"/>
        <v>0.3617021276595745</v>
      </c>
      <c r="U19" s="43">
        <f t="shared" si="4"/>
        <v>0.48936170212765956</v>
      </c>
      <c r="V19" s="44">
        <v>0</v>
      </c>
      <c r="W19" s="45">
        <v>13</v>
      </c>
      <c r="X19" s="45">
        <v>64</v>
      </c>
      <c r="Y19" s="2">
        <v>23</v>
      </c>
      <c r="Z19" s="2">
        <v>18</v>
      </c>
      <c r="AA19" s="2">
        <v>33</v>
      </c>
      <c r="AB19" s="2">
        <v>10</v>
      </c>
      <c r="AC19" s="2">
        <v>1</v>
      </c>
      <c r="AD19" s="46">
        <f t="shared" si="5"/>
        <v>1.96875</v>
      </c>
      <c r="AE19" s="2">
        <v>5</v>
      </c>
      <c r="AF19" s="2">
        <v>1</v>
      </c>
      <c r="AG19" s="2">
        <v>0</v>
      </c>
      <c r="AH19" s="2">
        <v>41</v>
      </c>
      <c r="AI19" s="47">
        <v>36</v>
      </c>
    </row>
    <row r="20" spans="1:35" ht="11.25">
      <c r="A20" s="10">
        <v>21</v>
      </c>
      <c r="B20" s="11" t="s">
        <v>55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 t="shared" si="0"/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48" t="str">
        <f t="shared" si="1"/>
        <v>-</v>
      </c>
      <c r="S20" s="48" t="str">
        <f t="shared" si="2"/>
        <v>-</v>
      </c>
      <c r="T20" s="48" t="str">
        <f t="shared" si="3"/>
        <v>-</v>
      </c>
      <c r="U20" s="49" t="str">
        <f t="shared" si="4"/>
        <v>-</v>
      </c>
      <c r="V20" s="50">
        <v>0</v>
      </c>
      <c r="W20" s="51"/>
      <c r="X20" s="51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52" t="str">
        <f t="shared" si="5"/>
        <v>-</v>
      </c>
      <c r="AE20" s="12">
        <v>0</v>
      </c>
      <c r="AF20" s="12">
        <v>0</v>
      </c>
      <c r="AG20" s="12">
        <v>0</v>
      </c>
      <c r="AH20" s="12">
        <v>0</v>
      </c>
      <c r="AI20" s="53">
        <v>0</v>
      </c>
    </row>
    <row r="21" spans="1:35" ht="11.25">
      <c r="A21" s="6">
        <v>24</v>
      </c>
      <c r="B21" s="5" t="s">
        <v>56</v>
      </c>
      <c r="C21" s="2">
        <v>38</v>
      </c>
      <c r="D21" s="2">
        <v>102</v>
      </c>
      <c r="E21" s="2">
        <v>90</v>
      </c>
      <c r="F21" s="2">
        <v>20</v>
      </c>
      <c r="G21" s="2">
        <v>3</v>
      </c>
      <c r="H21" s="2">
        <v>4</v>
      </c>
      <c r="I21" s="2">
        <v>1</v>
      </c>
      <c r="J21" s="2">
        <f t="shared" si="0"/>
        <v>34</v>
      </c>
      <c r="K21" s="2">
        <v>12</v>
      </c>
      <c r="L21" s="2">
        <v>19</v>
      </c>
      <c r="M21" s="2">
        <v>3</v>
      </c>
      <c r="N21" s="2">
        <v>0</v>
      </c>
      <c r="O21" s="2">
        <v>11</v>
      </c>
      <c r="P21" s="2">
        <v>9</v>
      </c>
      <c r="Q21" s="2">
        <v>9</v>
      </c>
      <c r="R21" s="42">
        <f t="shared" si="1"/>
        <v>0.2222222222222222</v>
      </c>
      <c r="S21" s="42">
        <f t="shared" si="2"/>
        <v>0.37777777777777777</v>
      </c>
      <c r="T21" s="42">
        <f t="shared" si="3"/>
        <v>0.30392156862745096</v>
      </c>
      <c r="U21" s="43">
        <f t="shared" si="4"/>
        <v>0.39215686274509803</v>
      </c>
      <c r="V21" s="44">
        <v>0</v>
      </c>
      <c r="W21" s="45">
        <v>20</v>
      </c>
      <c r="X21" s="45">
        <v>82.332</v>
      </c>
      <c r="Y21" s="2">
        <v>30</v>
      </c>
      <c r="Z21" s="2">
        <v>22</v>
      </c>
      <c r="AA21" s="2">
        <v>44</v>
      </c>
      <c r="AB21" s="2">
        <v>10</v>
      </c>
      <c r="AC21" s="2">
        <v>1</v>
      </c>
      <c r="AD21" s="46">
        <f t="shared" si="5"/>
        <v>1.8704756352329595</v>
      </c>
      <c r="AE21" s="2">
        <v>4</v>
      </c>
      <c r="AF21" s="2">
        <v>1</v>
      </c>
      <c r="AG21" s="2">
        <v>0</v>
      </c>
      <c r="AH21" s="2">
        <v>45</v>
      </c>
      <c r="AI21" s="47">
        <v>31</v>
      </c>
    </row>
    <row r="22" spans="1:35" ht="11.25">
      <c r="A22" s="10">
        <v>27</v>
      </c>
      <c r="B22" s="11" t="s">
        <v>57</v>
      </c>
      <c r="C22" s="12">
        <v>7</v>
      </c>
      <c r="D22" s="12">
        <v>16</v>
      </c>
      <c r="E22" s="12">
        <v>15</v>
      </c>
      <c r="F22" s="12">
        <v>3</v>
      </c>
      <c r="G22" s="12">
        <v>0</v>
      </c>
      <c r="H22" s="12">
        <v>0</v>
      </c>
      <c r="I22" s="12">
        <v>0</v>
      </c>
      <c r="J22" s="12">
        <f t="shared" si="0"/>
        <v>3</v>
      </c>
      <c r="K22" s="12">
        <v>2</v>
      </c>
      <c r="L22" s="12">
        <v>4</v>
      </c>
      <c r="M22" s="12">
        <v>2</v>
      </c>
      <c r="N22" s="12">
        <v>0</v>
      </c>
      <c r="O22" s="12">
        <v>1</v>
      </c>
      <c r="P22" s="12">
        <v>2</v>
      </c>
      <c r="Q22" s="12">
        <v>2</v>
      </c>
      <c r="R22" s="48">
        <f t="shared" si="1"/>
        <v>0.2</v>
      </c>
      <c r="S22" s="48">
        <f t="shared" si="2"/>
        <v>0.2</v>
      </c>
      <c r="T22" s="48">
        <f t="shared" si="3"/>
        <v>0.25</v>
      </c>
      <c r="U22" s="49">
        <f t="shared" si="4"/>
        <v>0.375</v>
      </c>
      <c r="V22" s="50">
        <v>0</v>
      </c>
      <c r="W22" s="51"/>
      <c r="X22" s="51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52" t="str">
        <f t="shared" si="5"/>
        <v>-</v>
      </c>
      <c r="AE22" s="12">
        <v>0</v>
      </c>
      <c r="AF22" s="12">
        <v>0</v>
      </c>
      <c r="AG22" s="12">
        <v>0</v>
      </c>
      <c r="AH22" s="12">
        <v>0</v>
      </c>
      <c r="AI22" s="53">
        <v>0</v>
      </c>
    </row>
    <row r="23" spans="1:35" ht="11.25">
      <c r="A23" s="6">
        <v>30</v>
      </c>
      <c r="B23" s="5" t="s">
        <v>58</v>
      </c>
      <c r="C23" s="2">
        <v>46</v>
      </c>
      <c r="D23" s="2">
        <v>144</v>
      </c>
      <c r="E23" s="2">
        <v>123</v>
      </c>
      <c r="F23" s="2">
        <v>31</v>
      </c>
      <c r="G23" s="2">
        <v>9</v>
      </c>
      <c r="H23" s="2">
        <v>0</v>
      </c>
      <c r="I23" s="2">
        <v>1</v>
      </c>
      <c r="J23" s="2">
        <f t="shared" si="0"/>
        <v>43</v>
      </c>
      <c r="K23" s="2">
        <v>24</v>
      </c>
      <c r="L23" s="2">
        <v>22</v>
      </c>
      <c r="M23" s="2">
        <v>5</v>
      </c>
      <c r="N23" s="2">
        <v>1</v>
      </c>
      <c r="O23" s="2">
        <v>20</v>
      </c>
      <c r="P23" s="2">
        <v>5</v>
      </c>
      <c r="Q23" s="2">
        <v>17</v>
      </c>
      <c r="R23" s="42">
        <f t="shared" si="1"/>
        <v>0.25203252032520324</v>
      </c>
      <c r="S23" s="42">
        <f t="shared" si="2"/>
        <v>0.34959349593495936</v>
      </c>
      <c r="T23" s="42">
        <f t="shared" si="3"/>
        <v>0.3541666666666667</v>
      </c>
      <c r="U23" s="43">
        <f t="shared" si="4"/>
        <v>0.3888888888888889</v>
      </c>
      <c r="V23" s="44">
        <v>0</v>
      </c>
      <c r="W23" s="45"/>
      <c r="X23" s="45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46" t="str">
        <f t="shared" si="5"/>
        <v>-</v>
      </c>
      <c r="AE23" s="2">
        <v>0</v>
      </c>
      <c r="AF23" s="2">
        <v>0</v>
      </c>
      <c r="AG23" s="2">
        <v>0</v>
      </c>
      <c r="AH23" s="2">
        <v>0</v>
      </c>
      <c r="AI23" s="47">
        <v>0</v>
      </c>
    </row>
    <row r="24" spans="1:35" ht="11.25">
      <c r="A24" s="10">
        <v>58</v>
      </c>
      <c r="B24" s="11" t="s">
        <v>59</v>
      </c>
      <c r="C24" s="12">
        <v>6</v>
      </c>
      <c r="D24" s="12">
        <v>24</v>
      </c>
      <c r="E24" s="12">
        <v>20</v>
      </c>
      <c r="F24" s="12">
        <v>10</v>
      </c>
      <c r="G24" s="12">
        <v>2</v>
      </c>
      <c r="H24" s="12">
        <v>1</v>
      </c>
      <c r="I24" s="12">
        <v>0</v>
      </c>
      <c r="J24" s="12">
        <f t="shared" si="0"/>
        <v>14</v>
      </c>
      <c r="K24" s="12">
        <v>12</v>
      </c>
      <c r="L24" s="12">
        <v>4</v>
      </c>
      <c r="M24" s="12">
        <v>4</v>
      </c>
      <c r="N24" s="12">
        <v>1</v>
      </c>
      <c r="O24" s="12">
        <v>3</v>
      </c>
      <c r="P24" s="12">
        <v>0</v>
      </c>
      <c r="Q24" s="12">
        <v>0</v>
      </c>
      <c r="R24" s="48">
        <f t="shared" si="1"/>
        <v>0.5</v>
      </c>
      <c r="S24" s="48">
        <f t="shared" si="2"/>
        <v>0.7</v>
      </c>
      <c r="T24" s="48">
        <f t="shared" si="3"/>
        <v>0.5416666666666666</v>
      </c>
      <c r="U24" s="49">
        <f t="shared" si="4"/>
        <v>0.5416666666666666</v>
      </c>
      <c r="V24" s="50">
        <v>0</v>
      </c>
      <c r="W24" s="51"/>
      <c r="X24" s="51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52" t="str">
        <f t="shared" si="5"/>
        <v>-</v>
      </c>
      <c r="AE24" s="12">
        <v>0</v>
      </c>
      <c r="AF24" s="12">
        <v>0</v>
      </c>
      <c r="AG24" s="12">
        <v>0</v>
      </c>
      <c r="AH24" s="12">
        <v>0</v>
      </c>
      <c r="AI24" s="53">
        <v>0</v>
      </c>
    </row>
    <row r="25" spans="1:35" ht="11.25">
      <c r="A25" s="6">
        <v>19</v>
      </c>
      <c r="B25" s="5" t="s">
        <v>60</v>
      </c>
      <c r="C25" s="2">
        <v>45</v>
      </c>
      <c r="D25" s="2">
        <v>143</v>
      </c>
      <c r="E25" s="2">
        <v>123</v>
      </c>
      <c r="F25" s="2">
        <v>36</v>
      </c>
      <c r="G25" s="2">
        <v>9</v>
      </c>
      <c r="H25" s="2">
        <v>0</v>
      </c>
      <c r="I25" s="2">
        <v>1</v>
      </c>
      <c r="J25" s="2">
        <f t="shared" si="0"/>
        <v>48</v>
      </c>
      <c r="K25" s="2">
        <v>17</v>
      </c>
      <c r="L25" s="2">
        <v>32</v>
      </c>
      <c r="M25" s="2">
        <v>21</v>
      </c>
      <c r="N25" s="2">
        <v>4</v>
      </c>
      <c r="O25" s="2">
        <v>16</v>
      </c>
      <c r="P25" s="2">
        <v>8</v>
      </c>
      <c r="Q25" s="2">
        <v>13</v>
      </c>
      <c r="R25" s="42">
        <f t="shared" si="1"/>
        <v>0.2926829268292683</v>
      </c>
      <c r="S25" s="42">
        <f t="shared" si="2"/>
        <v>0.3902439024390244</v>
      </c>
      <c r="T25" s="42">
        <f t="shared" si="3"/>
        <v>0.36363636363636365</v>
      </c>
      <c r="U25" s="43">
        <f t="shared" si="4"/>
        <v>0.4195804195804196</v>
      </c>
      <c r="V25" s="44">
        <v>0</v>
      </c>
      <c r="W25" s="45">
        <v>10</v>
      </c>
      <c r="X25" s="45">
        <v>34.333</v>
      </c>
      <c r="Y25" s="2">
        <v>8</v>
      </c>
      <c r="Z25" s="2">
        <v>6</v>
      </c>
      <c r="AA25" s="2">
        <v>15</v>
      </c>
      <c r="AB25" s="2">
        <v>2</v>
      </c>
      <c r="AC25" s="2">
        <v>1</v>
      </c>
      <c r="AD25" s="46">
        <f t="shared" si="5"/>
        <v>1.2233128476975506</v>
      </c>
      <c r="AE25" s="2">
        <v>1</v>
      </c>
      <c r="AF25" s="2">
        <v>0</v>
      </c>
      <c r="AG25" s="2">
        <v>2</v>
      </c>
      <c r="AH25" s="2">
        <v>27</v>
      </c>
      <c r="AI25" s="47">
        <v>15</v>
      </c>
    </row>
    <row r="26" spans="1:35" ht="11.25">
      <c r="A26" s="10" t="s">
        <v>61</v>
      </c>
      <c r="B26" s="11" t="s">
        <v>62</v>
      </c>
      <c r="C26" s="12">
        <v>3</v>
      </c>
      <c r="D26" s="12">
        <v>10</v>
      </c>
      <c r="E26" s="12">
        <v>8</v>
      </c>
      <c r="F26" s="12">
        <v>1</v>
      </c>
      <c r="G26" s="12">
        <v>0</v>
      </c>
      <c r="H26" s="12">
        <v>0</v>
      </c>
      <c r="I26" s="12">
        <v>0</v>
      </c>
      <c r="J26" s="12">
        <f t="shared" si="0"/>
        <v>1</v>
      </c>
      <c r="K26" s="12">
        <v>0</v>
      </c>
      <c r="L26" s="12">
        <v>1</v>
      </c>
      <c r="M26" s="12">
        <v>0</v>
      </c>
      <c r="N26" s="12">
        <v>0</v>
      </c>
      <c r="O26" s="12">
        <v>2</v>
      </c>
      <c r="P26" s="12">
        <v>2</v>
      </c>
      <c r="Q26" s="12">
        <v>1</v>
      </c>
      <c r="R26" s="48">
        <f t="shared" si="1"/>
        <v>0.125</v>
      </c>
      <c r="S26" s="48">
        <f t="shared" si="2"/>
        <v>0.125</v>
      </c>
      <c r="T26" s="48">
        <f t="shared" si="3"/>
        <v>0.3</v>
      </c>
      <c r="U26" s="49">
        <f t="shared" si="4"/>
        <v>0.5</v>
      </c>
      <c r="V26" s="50">
        <v>1</v>
      </c>
      <c r="W26" s="51"/>
      <c r="X26" s="51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52" t="str">
        <f t="shared" si="5"/>
        <v>-</v>
      </c>
      <c r="AE26" s="12">
        <v>0</v>
      </c>
      <c r="AF26" s="12">
        <v>0</v>
      </c>
      <c r="AG26" s="12">
        <v>0</v>
      </c>
      <c r="AH26" s="12">
        <v>0</v>
      </c>
      <c r="AI26" s="53">
        <v>0</v>
      </c>
    </row>
    <row r="27" spans="1:35" s="3" customFormat="1" ht="11.25">
      <c r="A27" s="6" t="s">
        <v>61</v>
      </c>
      <c r="B27" s="5" t="s">
        <v>63</v>
      </c>
      <c r="C27" s="2">
        <v>15</v>
      </c>
      <c r="D27" s="2">
        <v>54</v>
      </c>
      <c r="E27" s="2">
        <v>42</v>
      </c>
      <c r="F27" s="2">
        <v>17</v>
      </c>
      <c r="G27" s="2">
        <v>3</v>
      </c>
      <c r="H27" s="2">
        <v>1</v>
      </c>
      <c r="I27" s="2">
        <v>2</v>
      </c>
      <c r="J27" s="2">
        <f t="shared" si="0"/>
        <v>28</v>
      </c>
      <c r="K27" s="2">
        <v>11</v>
      </c>
      <c r="L27" s="2">
        <v>11</v>
      </c>
      <c r="M27" s="2">
        <v>6</v>
      </c>
      <c r="N27" s="2">
        <v>0</v>
      </c>
      <c r="O27" s="2">
        <v>14</v>
      </c>
      <c r="P27" s="2">
        <v>1</v>
      </c>
      <c r="Q27" s="2">
        <v>2</v>
      </c>
      <c r="R27" s="42">
        <f t="shared" si="1"/>
        <v>0.40476190476190477</v>
      </c>
      <c r="S27" s="42">
        <f t="shared" si="2"/>
        <v>0.6666666666666666</v>
      </c>
      <c r="T27" s="42">
        <f t="shared" si="3"/>
        <v>0.5740740740740741</v>
      </c>
      <c r="U27" s="43">
        <f t="shared" si="4"/>
        <v>0.5925925925925926</v>
      </c>
      <c r="V27" s="44">
        <v>0</v>
      </c>
      <c r="W27" s="45">
        <v>1</v>
      </c>
      <c r="X27" s="45">
        <v>1</v>
      </c>
      <c r="Y27" s="2">
        <v>1</v>
      </c>
      <c r="Z27" s="2">
        <v>1</v>
      </c>
      <c r="AA27" s="2">
        <v>0</v>
      </c>
      <c r="AB27" s="2">
        <v>0</v>
      </c>
      <c r="AC27" s="2">
        <v>0</v>
      </c>
      <c r="AD27" s="46">
        <f t="shared" si="5"/>
        <v>7</v>
      </c>
      <c r="AE27" s="2">
        <v>0</v>
      </c>
      <c r="AF27" s="2">
        <v>0</v>
      </c>
      <c r="AG27" s="2">
        <v>0</v>
      </c>
      <c r="AH27" s="2">
        <v>0</v>
      </c>
      <c r="AI27" s="47">
        <v>2</v>
      </c>
    </row>
    <row r="28" spans="1:35" ht="11.25">
      <c r="A28" s="10" t="s">
        <v>61</v>
      </c>
      <c r="B28" s="11" t="s">
        <v>64</v>
      </c>
      <c r="C28" s="12">
        <v>8</v>
      </c>
      <c r="D28" s="12">
        <v>28</v>
      </c>
      <c r="E28" s="12">
        <v>24</v>
      </c>
      <c r="F28" s="12">
        <v>8</v>
      </c>
      <c r="G28" s="12">
        <v>0</v>
      </c>
      <c r="H28" s="12">
        <v>1</v>
      </c>
      <c r="I28" s="12">
        <v>1</v>
      </c>
      <c r="J28" s="12">
        <f t="shared" si="0"/>
        <v>13</v>
      </c>
      <c r="K28" s="12">
        <v>8</v>
      </c>
      <c r="L28" s="12">
        <v>5</v>
      </c>
      <c r="M28" s="12">
        <v>4</v>
      </c>
      <c r="N28" s="12">
        <v>0</v>
      </c>
      <c r="O28" s="12">
        <v>4</v>
      </c>
      <c r="P28" s="12">
        <v>1</v>
      </c>
      <c r="Q28" s="12">
        <v>3</v>
      </c>
      <c r="R28" s="48">
        <f t="shared" si="1"/>
        <v>0.3333333333333333</v>
      </c>
      <c r="S28" s="48">
        <f t="shared" si="2"/>
        <v>0.5416666666666666</v>
      </c>
      <c r="T28" s="48">
        <f t="shared" si="3"/>
        <v>0.42857142857142855</v>
      </c>
      <c r="U28" s="49">
        <f t="shared" si="4"/>
        <v>0.4642857142857143</v>
      </c>
      <c r="V28" s="50">
        <v>0</v>
      </c>
      <c r="W28" s="51"/>
      <c r="X28" s="51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52" t="str">
        <f t="shared" si="5"/>
        <v>-</v>
      </c>
      <c r="AE28" s="12">
        <v>0</v>
      </c>
      <c r="AF28" s="12">
        <v>0</v>
      </c>
      <c r="AG28" s="12">
        <v>0</v>
      </c>
      <c r="AH28" s="12">
        <v>0</v>
      </c>
      <c r="AI28" s="53">
        <v>0</v>
      </c>
    </row>
    <row r="29" spans="1:35" ht="11.25">
      <c r="A29" s="6" t="s">
        <v>61</v>
      </c>
      <c r="B29" s="5" t="s">
        <v>65</v>
      </c>
      <c r="C29" s="2">
        <v>1</v>
      </c>
      <c r="D29" s="2">
        <v>3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  <c r="K29" s="2">
        <v>1</v>
      </c>
      <c r="L29" s="2">
        <v>1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42">
        <f t="shared" si="1"/>
        <v>0</v>
      </c>
      <c r="S29" s="42">
        <f t="shared" si="2"/>
        <v>0</v>
      </c>
      <c r="T29" s="42">
        <f t="shared" si="3"/>
        <v>0.3333333333333333</v>
      </c>
      <c r="U29" s="43">
        <f t="shared" si="4"/>
        <v>0.3333333333333333</v>
      </c>
      <c r="V29" s="44">
        <v>0</v>
      </c>
      <c r="W29" s="45"/>
      <c r="X29" s="45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46" t="str">
        <f t="shared" si="5"/>
        <v>-</v>
      </c>
      <c r="AE29" s="2">
        <v>0</v>
      </c>
      <c r="AF29" s="2">
        <v>0</v>
      </c>
      <c r="AG29" s="2">
        <v>0</v>
      </c>
      <c r="AH29" s="2">
        <v>0</v>
      </c>
      <c r="AI29" s="47">
        <v>0</v>
      </c>
    </row>
    <row r="30" spans="1:35" ht="11.25">
      <c r="A30" s="10" t="s">
        <v>61</v>
      </c>
      <c r="B30" s="11" t="s">
        <v>66</v>
      </c>
      <c r="C30" s="12">
        <v>1</v>
      </c>
      <c r="D30" s="12">
        <v>3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f t="shared" si="0"/>
        <v>0</v>
      </c>
      <c r="K30" s="12">
        <v>0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0</v>
      </c>
      <c r="R30" s="48">
        <f t="shared" si="1"/>
        <v>0</v>
      </c>
      <c r="S30" s="48">
        <f t="shared" si="2"/>
        <v>0</v>
      </c>
      <c r="T30" s="48">
        <f t="shared" si="3"/>
        <v>0.3333333333333333</v>
      </c>
      <c r="U30" s="49">
        <f t="shared" si="4"/>
        <v>0.3333333333333333</v>
      </c>
      <c r="V30" s="50">
        <v>0</v>
      </c>
      <c r="W30" s="51"/>
      <c r="X30" s="51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52" t="str">
        <f t="shared" si="5"/>
        <v>-</v>
      </c>
      <c r="AE30" s="12">
        <v>0</v>
      </c>
      <c r="AF30" s="12">
        <v>0</v>
      </c>
      <c r="AG30" s="12">
        <v>0</v>
      </c>
      <c r="AH30" s="12">
        <v>0</v>
      </c>
      <c r="AI30" s="53">
        <v>0</v>
      </c>
    </row>
    <row r="31" spans="1:35" ht="11.25">
      <c r="A31" s="6" t="s">
        <v>61</v>
      </c>
      <c r="B31" s="5" t="s">
        <v>67</v>
      </c>
      <c r="C31" s="2">
        <v>7</v>
      </c>
      <c r="D31" s="2">
        <v>27</v>
      </c>
      <c r="E31" s="2">
        <v>18</v>
      </c>
      <c r="F31" s="2">
        <v>3</v>
      </c>
      <c r="G31" s="2">
        <v>0</v>
      </c>
      <c r="H31" s="2">
        <v>0</v>
      </c>
      <c r="I31" s="2">
        <v>0</v>
      </c>
      <c r="J31" s="2">
        <f t="shared" si="0"/>
        <v>3</v>
      </c>
      <c r="K31" s="2">
        <v>1</v>
      </c>
      <c r="L31" s="2">
        <v>5</v>
      </c>
      <c r="M31" s="2">
        <v>7</v>
      </c>
      <c r="N31" s="2">
        <v>2</v>
      </c>
      <c r="O31" s="2">
        <v>7</v>
      </c>
      <c r="P31" s="2">
        <v>2</v>
      </c>
      <c r="Q31" s="2">
        <v>8</v>
      </c>
      <c r="R31" s="42">
        <f t="shared" si="1"/>
        <v>0.16666666666666666</v>
      </c>
      <c r="S31" s="42">
        <f t="shared" si="2"/>
        <v>0.16666666666666666</v>
      </c>
      <c r="T31" s="42">
        <f t="shared" si="3"/>
        <v>0.37037037037037035</v>
      </c>
      <c r="U31" s="43">
        <f t="shared" si="4"/>
        <v>0.4444444444444444</v>
      </c>
      <c r="V31" s="44">
        <v>0</v>
      </c>
      <c r="W31" s="45"/>
      <c r="X31" s="45">
        <v>0</v>
      </c>
      <c r="Y31" s="2">
        <v>5</v>
      </c>
      <c r="Z31" s="2">
        <v>2</v>
      </c>
      <c r="AA31" s="2">
        <v>0</v>
      </c>
      <c r="AB31" s="2">
        <v>0</v>
      </c>
      <c r="AC31" s="2">
        <v>0</v>
      </c>
      <c r="AD31" s="46" t="str">
        <f t="shared" si="5"/>
        <v>-</v>
      </c>
      <c r="AE31" s="2">
        <v>0</v>
      </c>
      <c r="AF31" s="2">
        <v>0</v>
      </c>
      <c r="AG31" s="2">
        <v>0</v>
      </c>
      <c r="AH31" s="2">
        <v>0</v>
      </c>
      <c r="AI31" s="47">
        <v>0</v>
      </c>
    </row>
    <row r="32" spans="1:35" ht="11.25">
      <c r="A32" s="10" t="s">
        <v>61</v>
      </c>
      <c r="B32" s="11" t="s">
        <v>68</v>
      </c>
      <c r="C32" s="12">
        <v>9</v>
      </c>
      <c r="D32" s="12">
        <v>28</v>
      </c>
      <c r="E32" s="12">
        <v>22</v>
      </c>
      <c r="F32" s="12">
        <v>4</v>
      </c>
      <c r="G32" s="12">
        <v>0</v>
      </c>
      <c r="H32" s="12">
        <v>1</v>
      </c>
      <c r="I32" s="12">
        <v>0</v>
      </c>
      <c r="J32" s="12">
        <f>F32+G32+H32*2+I32*3</f>
        <v>6</v>
      </c>
      <c r="K32" s="12">
        <v>3</v>
      </c>
      <c r="L32" s="12">
        <v>6</v>
      </c>
      <c r="M32" s="12">
        <v>11</v>
      </c>
      <c r="N32" s="12">
        <v>1</v>
      </c>
      <c r="O32" s="12">
        <v>4</v>
      </c>
      <c r="P32" s="12">
        <v>3</v>
      </c>
      <c r="Q32" s="12">
        <v>2</v>
      </c>
      <c r="R32" s="48">
        <f t="shared" si="1"/>
        <v>0.18181818181818182</v>
      </c>
      <c r="S32" s="48">
        <f t="shared" si="2"/>
        <v>0.2727272727272727</v>
      </c>
      <c r="T32" s="48">
        <f t="shared" si="3"/>
        <v>0.2857142857142857</v>
      </c>
      <c r="U32" s="49">
        <f t="shared" si="4"/>
        <v>0.39285714285714285</v>
      </c>
      <c r="V32" s="50">
        <v>0</v>
      </c>
      <c r="W32" s="51"/>
      <c r="X32" s="51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52" t="str">
        <f t="shared" si="5"/>
        <v>-</v>
      </c>
      <c r="AE32" s="12">
        <v>0</v>
      </c>
      <c r="AF32" s="12">
        <v>0</v>
      </c>
      <c r="AG32" s="12">
        <v>0</v>
      </c>
      <c r="AH32" s="12">
        <v>0</v>
      </c>
      <c r="AI32" s="53">
        <v>0</v>
      </c>
    </row>
    <row r="33" spans="1:36" ht="11.25">
      <c r="A33" s="6" t="s">
        <v>61</v>
      </c>
      <c r="B33" s="5" t="s">
        <v>69</v>
      </c>
      <c r="C33" s="2">
        <v>9</v>
      </c>
      <c r="D33" s="4">
        <v>24</v>
      </c>
      <c r="E33" s="2">
        <v>19</v>
      </c>
      <c r="F33" s="2">
        <v>5</v>
      </c>
      <c r="G33" s="2">
        <v>3</v>
      </c>
      <c r="H33" s="2">
        <v>1</v>
      </c>
      <c r="I33" s="2">
        <v>0</v>
      </c>
      <c r="J33" s="2">
        <f>F33+G33+H33*2+I33*3</f>
        <v>10</v>
      </c>
      <c r="K33" s="2">
        <v>3</v>
      </c>
      <c r="L33" s="2">
        <v>4</v>
      </c>
      <c r="M33" s="2">
        <v>0</v>
      </c>
      <c r="N33" s="2">
        <v>0</v>
      </c>
      <c r="O33" s="2">
        <v>5</v>
      </c>
      <c r="P33" s="2">
        <v>0</v>
      </c>
      <c r="Q33" s="2">
        <v>5</v>
      </c>
      <c r="R33" s="42">
        <f t="shared" si="1"/>
        <v>0.2631578947368421</v>
      </c>
      <c r="S33" s="42">
        <f t="shared" si="2"/>
        <v>0.5263157894736842</v>
      </c>
      <c r="T33" s="42">
        <f t="shared" si="3"/>
        <v>0.4166666666666667</v>
      </c>
      <c r="U33" s="43">
        <f t="shared" si="4"/>
        <v>0.4166666666666667</v>
      </c>
      <c r="V33" s="44">
        <v>0</v>
      </c>
      <c r="W33" s="45"/>
      <c r="X33" s="45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46" t="str">
        <f t="shared" si="5"/>
        <v>-</v>
      </c>
      <c r="AE33" s="2">
        <v>0</v>
      </c>
      <c r="AF33" s="2">
        <v>0</v>
      </c>
      <c r="AG33" s="2">
        <v>0</v>
      </c>
      <c r="AH33" s="2">
        <v>0</v>
      </c>
      <c r="AI33" s="47">
        <v>0</v>
      </c>
      <c r="AJ33" s="3"/>
    </row>
    <row r="34" spans="1:35" ht="11.25">
      <c r="A34" s="10"/>
      <c r="B34" s="11"/>
      <c r="C34" s="12"/>
      <c r="D34" s="12">
        <f>E34+N34+O34</f>
        <v>0</v>
      </c>
      <c r="E34" s="12"/>
      <c r="F34" s="12"/>
      <c r="G34" s="12"/>
      <c r="H34" s="12"/>
      <c r="I34" s="12"/>
      <c r="J34" s="12">
        <f>F34+G34+H34*2+I34*3</f>
        <v>0</v>
      </c>
      <c r="K34" s="12"/>
      <c r="L34" s="12"/>
      <c r="M34" s="12"/>
      <c r="N34" s="12"/>
      <c r="O34" s="12"/>
      <c r="P34" s="12"/>
      <c r="Q34" s="12"/>
      <c r="R34" s="48" t="str">
        <f t="shared" si="1"/>
        <v>-</v>
      </c>
      <c r="S34" s="48" t="str">
        <f t="shared" si="2"/>
        <v>-</v>
      </c>
      <c r="T34" s="48" t="str">
        <f t="shared" si="3"/>
        <v>-</v>
      </c>
      <c r="U34" s="49" t="str">
        <f t="shared" si="4"/>
        <v>-</v>
      </c>
      <c r="V34" s="50"/>
      <c r="W34" s="51"/>
      <c r="X34" s="51"/>
      <c r="Y34" s="12"/>
      <c r="Z34" s="12"/>
      <c r="AA34" s="12"/>
      <c r="AB34" s="12"/>
      <c r="AC34" s="12"/>
      <c r="AD34" s="52" t="str">
        <f t="shared" si="5"/>
        <v>-</v>
      </c>
      <c r="AE34" s="12"/>
      <c r="AF34" s="12"/>
      <c r="AG34" s="12"/>
      <c r="AH34" s="12"/>
      <c r="AI34" s="53"/>
    </row>
    <row r="35" spans="1:35" ht="11.25">
      <c r="A35" s="6"/>
      <c r="B35" s="5"/>
      <c r="C35" s="2"/>
      <c r="D35" s="4">
        <f>E35+N35+O35</f>
        <v>0</v>
      </c>
      <c r="E35" s="2"/>
      <c r="F35" s="2"/>
      <c r="G35" s="2"/>
      <c r="H35" s="2"/>
      <c r="I35" s="2"/>
      <c r="J35" s="2">
        <f>F35+G35+H35*2+I35*3</f>
        <v>0</v>
      </c>
      <c r="K35" s="2"/>
      <c r="L35" s="2"/>
      <c r="M35" s="2"/>
      <c r="N35" s="2"/>
      <c r="O35" s="2"/>
      <c r="P35" s="2"/>
      <c r="Q35" s="2"/>
      <c r="R35" s="42" t="str">
        <f t="shared" si="1"/>
        <v>-</v>
      </c>
      <c r="S35" s="42" t="str">
        <f t="shared" si="2"/>
        <v>-</v>
      </c>
      <c r="T35" s="42" t="str">
        <f t="shared" si="3"/>
        <v>-</v>
      </c>
      <c r="U35" s="43" t="str">
        <f t="shared" si="4"/>
        <v>-</v>
      </c>
      <c r="V35" s="54"/>
      <c r="W35" s="55"/>
      <c r="X35" s="55"/>
      <c r="Y35" s="2"/>
      <c r="Z35" s="2"/>
      <c r="AA35" s="2"/>
      <c r="AB35" s="2"/>
      <c r="AC35" s="2"/>
      <c r="AD35" s="46" t="str">
        <f t="shared" si="5"/>
        <v>-</v>
      </c>
      <c r="AE35" s="2"/>
      <c r="AF35" s="2"/>
      <c r="AG35" s="2"/>
      <c r="AH35" s="2"/>
      <c r="AI35" s="47"/>
    </row>
    <row r="36" spans="1:35" ht="11.25">
      <c r="A36" s="10"/>
      <c r="B36" s="11"/>
      <c r="C36" s="12"/>
      <c r="D36" s="12">
        <f>E36+N36+O36</f>
        <v>0</v>
      </c>
      <c r="E36" s="12"/>
      <c r="F36" s="12"/>
      <c r="G36" s="12"/>
      <c r="H36" s="12"/>
      <c r="I36" s="12"/>
      <c r="J36" s="12">
        <f t="shared" si="0"/>
        <v>0</v>
      </c>
      <c r="K36" s="12"/>
      <c r="L36" s="12"/>
      <c r="M36" s="12"/>
      <c r="N36" s="12"/>
      <c r="O36" s="12"/>
      <c r="P36" s="12"/>
      <c r="Q36" s="12"/>
      <c r="R36" s="48" t="str">
        <f t="shared" si="1"/>
        <v>-</v>
      </c>
      <c r="S36" s="48" t="str">
        <f t="shared" si="2"/>
        <v>-</v>
      </c>
      <c r="T36" s="48" t="str">
        <f t="shared" si="3"/>
        <v>-</v>
      </c>
      <c r="U36" s="49" t="str">
        <f t="shared" si="4"/>
        <v>-</v>
      </c>
      <c r="V36" s="50"/>
      <c r="W36" s="51"/>
      <c r="X36" s="51"/>
      <c r="Y36" s="12"/>
      <c r="Z36" s="12"/>
      <c r="AA36" s="12"/>
      <c r="AB36" s="12"/>
      <c r="AC36" s="12"/>
      <c r="AD36" s="52" t="str">
        <f t="shared" si="5"/>
        <v>-</v>
      </c>
      <c r="AE36" s="12"/>
      <c r="AF36" s="12"/>
      <c r="AG36" s="12"/>
      <c r="AH36" s="12"/>
      <c r="AI36" s="53"/>
    </row>
    <row r="37" spans="1:35" ht="11.25">
      <c r="A37" s="6"/>
      <c r="B37" s="5"/>
      <c r="C37" s="2"/>
      <c r="D37" s="4">
        <f>E37+N37+O37</f>
        <v>0</v>
      </c>
      <c r="E37" s="2"/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42" t="str">
        <f>IF(E37&gt;0,F37/E37,"-")</f>
        <v>-</v>
      </c>
      <c r="S37" s="42" t="str">
        <f>IF(E37&gt;0,J37/E37,"-")</f>
        <v>-</v>
      </c>
      <c r="T37" s="42" t="str">
        <f>IF(D37&gt;0,(F37+O37)/D37,"-")</f>
        <v>-</v>
      </c>
      <c r="U37" s="43" t="str">
        <f>IF(D37&gt;0,(F37+O37+P37)/D37,"-")</f>
        <v>-</v>
      </c>
      <c r="V37" s="54"/>
      <c r="W37" s="55"/>
      <c r="X37" s="55"/>
      <c r="Y37" s="2"/>
      <c r="Z37" s="2"/>
      <c r="AA37" s="2"/>
      <c r="AB37" s="2"/>
      <c r="AC37" s="2"/>
      <c r="AD37" s="46" t="str">
        <f t="shared" si="5"/>
        <v>-</v>
      </c>
      <c r="AE37" s="2"/>
      <c r="AF37" s="2"/>
      <c r="AG37" s="2"/>
      <c r="AH37" s="2"/>
      <c r="AI37" s="47"/>
    </row>
    <row r="38" spans="1:35" ht="11.25">
      <c r="A38" s="20"/>
      <c r="B38" s="21" t="s">
        <v>35</v>
      </c>
      <c r="C38" s="22"/>
      <c r="D38" s="22">
        <f>E38+N38+O38</f>
        <v>2372</v>
      </c>
      <c r="E38" s="22">
        <f>SUM(E4:E37)</f>
        <v>1999</v>
      </c>
      <c r="F38" s="22">
        <f aca="true" t="shared" si="6" ref="F38:AI38">SUM(F4:F37)</f>
        <v>558</v>
      </c>
      <c r="G38" s="22">
        <f t="shared" si="6"/>
        <v>116</v>
      </c>
      <c r="H38" s="22">
        <f t="shared" si="6"/>
        <v>31</v>
      </c>
      <c r="I38" s="22">
        <f t="shared" si="6"/>
        <v>36</v>
      </c>
      <c r="J38" s="22">
        <f t="shared" si="6"/>
        <v>844</v>
      </c>
      <c r="K38" s="22">
        <f t="shared" si="6"/>
        <v>392</v>
      </c>
      <c r="L38" s="22">
        <f t="shared" si="6"/>
        <v>485</v>
      </c>
      <c r="M38" s="22">
        <f t="shared" si="6"/>
        <v>449</v>
      </c>
      <c r="N38" s="22">
        <f t="shared" si="6"/>
        <v>31</v>
      </c>
      <c r="O38" s="22">
        <f t="shared" si="6"/>
        <v>342</v>
      </c>
      <c r="P38" s="22">
        <f t="shared" si="6"/>
        <v>151</v>
      </c>
      <c r="Q38" s="22">
        <f t="shared" si="6"/>
        <v>243</v>
      </c>
      <c r="R38" s="23">
        <f>IF(E38&gt;0,F38/E38,"-")</f>
        <v>0.27913956978489246</v>
      </c>
      <c r="S38" s="23">
        <f>IF(E38&gt;0,J38/E38,"-")</f>
        <v>0.4222111055527764</v>
      </c>
      <c r="T38" s="23">
        <f>IF(D38&gt;0,(F38+O38)/D38,"-")</f>
        <v>0.3794266441821248</v>
      </c>
      <c r="U38" s="24">
        <f>IF(D38&gt;0,(F38+O38+P38)/D38,"-")</f>
        <v>0.4430860033726813</v>
      </c>
      <c r="V38" s="31">
        <f t="shared" si="6"/>
        <v>5</v>
      </c>
      <c r="W38" s="32">
        <f t="shared" si="6"/>
        <v>142</v>
      </c>
      <c r="X38" s="32">
        <f t="shared" si="6"/>
        <v>445.331</v>
      </c>
      <c r="Y38" s="33">
        <f t="shared" si="6"/>
        <v>259</v>
      </c>
      <c r="Z38" s="33">
        <f t="shared" si="6"/>
        <v>162</v>
      </c>
      <c r="AA38" s="33">
        <f t="shared" si="6"/>
        <v>271</v>
      </c>
      <c r="AB38" s="33">
        <f t="shared" si="6"/>
        <v>43</v>
      </c>
      <c r="AC38" s="33">
        <f t="shared" si="6"/>
        <v>19</v>
      </c>
      <c r="AD38" s="35">
        <f t="shared" si="5"/>
        <v>2.546420527652465</v>
      </c>
      <c r="AE38" s="33">
        <f t="shared" si="6"/>
        <v>14</v>
      </c>
      <c r="AF38" s="33">
        <f t="shared" si="6"/>
        <v>4</v>
      </c>
      <c r="AG38" s="33">
        <f t="shared" si="6"/>
        <v>8</v>
      </c>
      <c r="AH38" s="33">
        <f t="shared" si="6"/>
        <v>231</v>
      </c>
      <c r="AI38" s="34">
        <f t="shared" si="6"/>
        <v>249</v>
      </c>
    </row>
    <row r="52" s="3" customFormat="1" ht="11.25"/>
    <row r="57" s="3" customFormat="1" ht="11.25"/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dcterms:created xsi:type="dcterms:W3CDTF">2002-12-01T02:59:56Z</dcterms:created>
  <dcterms:modified xsi:type="dcterms:W3CDTF">2003-12-12T03:21:13Z</dcterms:modified>
  <cp:category/>
  <cp:version/>
  <cp:contentType/>
  <cp:contentStatus/>
</cp:coreProperties>
</file>